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480" windowHeight="9432" activeTab="2"/>
  </bookViews>
  <sheets>
    <sheet name="covp" sheetId="1" r:id="rId1"/>
    <sheet name="abs" sheetId="2" r:id="rId2"/>
    <sheet name="249 list(civil&amp;equip)" sheetId="3" r:id="rId3"/>
    <sheet name="civil" sheetId="4" state="hidden" r:id="rId4"/>
    <sheet name="equip" sheetId="5" state="hidden" r:id="rId5"/>
    <sheet name="without amnt" sheetId="6" state="hidden" r:id="rId6"/>
  </sheets>
  <definedNames>
    <definedName name="_xlnm.Print_Area" localSheetId="2">'249 list(civil&amp;equip)'!$A$1:$K$185</definedName>
    <definedName name="_xlnm.Print_Area" localSheetId="1">'abs'!$A$1:$R$20</definedName>
    <definedName name="_xlnm.Print_Titles" localSheetId="2">'249 list(civil&amp;equip)'!$2:$3</definedName>
    <definedName name="_xlnm.Print_Titles" localSheetId="3">'civil'!$2:$3</definedName>
    <definedName name="_xlnm.Print_Titles" localSheetId="4">'equip'!$2:$3</definedName>
    <definedName name="_xlnm.Print_Titles" localSheetId="5">'without amnt'!$2:$3</definedName>
  </definedNames>
  <calcPr fullCalcOnLoad="1"/>
</workbook>
</file>

<file path=xl/sharedStrings.xml><?xml version="1.0" encoding="utf-8"?>
<sst xmlns="http://schemas.openxmlformats.org/spreadsheetml/2006/main" count="1532" uniqueCount="630">
  <si>
    <t xml:space="preserve">AH Suryapet </t>
  </si>
  <si>
    <t xml:space="preserve">AH Nagarjunasagar </t>
  </si>
  <si>
    <t>CHC Rayachoti</t>
  </si>
  <si>
    <t>AH Anakapalli</t>
  </si>
  <si>
    <t>AH Narsipatnam</t>
  </si>
  <si>
    <t>CHC Aganampudi</t>
  </si>
  <si>
    <t>CHC K.Kotapadu</t>
  </si>
  <si>
    <t>CHC Paderu</t>
  </si>
  <si>
    <t>CHC Bheemunipatnam</t>
  </si>
  <si>
    <t>CHC Nakkapalli</t>
  </si>
  <si>
    <t>CHC Yellamanchili</t>
  </si>
  <si>
    <t>AH Kondapur</t>
  </si>
  <si>
    <t>CHC Vikarabad</t>
  </si>
  <si>
    <t>CHC Hayathnagar</t>
  </si>
  <si>
    <t>AH Markapuram</t>
  </si>
  <si>
    <t>CHC Kanigiri</t>
  </si>
  <si>
    <t>CHC Giddaluru</t>
  </si>
  <si>
    <t>AH Kandukuru</t>
  </si>
  <si>
    <t xml:space="preserve">AH Palakonda </t>
  </si>
  <si>
    <t xml:space="preserve">AH Tekkali </t>
  </si>
  <si>
    <t xml:space="preserve">AH Rajam </t>
  </si>
  <si>
    <t xml:space="preserve">CHC Palasa </t>
  </si>
  <si>
    <t xml:space="preserve">CHC Narasannapeta </t>
  </si>
  <si>
    <t xml:space="preserve">CHC Sompeta </t>
  </si>
  <si>
    <t xml:space="preserve">AH Parvathipuram </t>
  </si>
  <si>
    <t xml:space="preserve">CHC Chipurpally </t>
  </si>
  <si>
    <t xml:space="preserve">AH Amalapuram </t>
  </si>
  <si>
    <t xml:space="preserve">AH Tuni  </t>
  </si>
  <si>
    <t xml:space="preserve">CHC Prathipadu </t>
  </si>
  <si>
    <t xml:space="preserve">AH Kothapeta </t>
  </si>
  <si>
    <t xml:space="preserve">CHC Kapileswarapuram   </t>
  </si>
  <si>
    <t xml:space="preserve">CHC Jaggampeta </t>
  </si>
  <si>
    <t xml:space="preserve">CHC Kadiyam </t>
  </si>
  <si>
    <t>AH Narsaraopeta</t>
  </si>
  <si>
    <t>CHC Sattenapally</t>
  </si>
  <si>
    <t>CHC Chilkaluripeta</t>
  </si>
  <si>
    <t>CHC Repally</t>
  </si>
  <si>
    <t>CHC Macherla</t>
  </si>
  <si>
    <t>CHC Amaravathi</t>
  </si>
  <si>
    <t>CHC Vinukonda</t>
  </si>
  <si>
    <t>CHC Nizampatnam</t>
  </si>
  <si>
    <t>CHC Ponnuru</t>
  </si>
  <si>
    <t>CHC Prathipadu</t>
  </si>
  <si>
    <t>CHC Ipur</t>
  </si>
  <si>
    <t>CHC Nagaram</t>
  </si>
  <si>
    <t xml:space="preserve">DH Chittoor </t>
  </si>
  <si>
    <t xml:space="preserve">AH Kuppam </t>
  </si>
  <si>
    <t xml:space="preserve">AH Palamaneru </t>
  </si>
  <si>
    <t xml:space="preserve">CHC Kalikiri </t>
  </si>
  <si>
    <t xml:space="preserve">CHC Puttur </t>
  </si>
  <si>
    <t xml:space="preserve">CHC Bangarupalem </t>
  </si>
  <si>
    <t xml:space="preserve">CHC Uravakonda </t>
  </si>
  <si>
    <t xml:space="preserve">CHC Rayadurg  </t>
  </si>
  <si>
    <t xml:space="preserve">CHC Konakondla </t>
  </si>
  <si>
    <t xml:space="preserve">AH Kamareddy </t>
  </si>
  <si>
    <t xml:space="preserve">AH Banswada </t>
  </si>
  <si>
    <t xml:space="preserve">AH Bodhan </t>
  </si>
  <si>
    <t xml:space="preserve">CHC Yellareddy </t>
  </si>
  <si>
    <t xml:space="preserve">CHC Madnoor </t>
  </si>
  <si>
    <t xml:space="preserve">CHC Dharpally </t>
  </si>
  <si>
    <t xml:space="preserve">CHC Navipet </t>
  </si>
  <si>
    <t xml:space="preserve">CHC Dichpally </t>
  </si>
  <si>
    <t xml:space="preserve">CHC Gandhari </t>
  </si>
  <si>
    <t>AH Bhainsa</t>
  </si>
  <si>
    <t>CHC Jainoor</t>
  </si>
  <si>
    <t xml:space="preserve">CHC Sirpur T </t>
  </si>
  <si>
    <t>CHC Wardhannapet</t>
  </si>
  <si>
    <t xml:space="preserve">AH Sathupalli </t>
  </si>
  <si>
    <t>CHC Penubally</t>
  </si>
  <si>
    <t xml:space="preserve">CHC Venkatapuram </t>
  </si>
  <si>
    <t xml:space="preserve">CHC Kunavaram </t>
  </si>
  <si>
    <t xml:space="preserve">CHC Chinturu </t>
  </si>
  <si>
    <t xml:space="preserve">CHC Madhira </t>
  </si>
  <si>
    <t xml:space="preserve">CHC Yellandu </t>
  </si>
  <si>
    <t>CHC Atmakur</t>
  </si>
  <si>
    <t xml:space="preserve">DH Nandyala </t>
  </si>
  <si>
    <t xml:space="preserve">CHC Banaganipalli </t>
  </si>
  <si>
    <t xml:space="preserve">CHC Nandikotkur </t>
  </si>
  <si>
    <t xml:space="preserve">CHC Sunnipenta </t>
  </si>
  <si>
    <t>CHC Dhone</t>
  </si>
  <si>
    <t xml:space="preserve">CHC Kovelakuntla </t>
  </si>
  <si>
    <t xml:space="preserve">CHC Pathikonda </t>
  </si>
  <si>
    <t>CHC Kodumur</t>
  </si>
  <si>
    <t>CHC Orvakallu</t>
  </si>
  <si>
    <t xml:space="preserve">CHC Velugodu </t>
  </si>
  <si>
    <t xml:space="preserve">CHC Veldurthi </t>
  </si>
  <si>
    <t>DH Nizambad</t>
  </si>
  <si>
    <t>CHC Tadipatri</t>
  </si>
  <si>
    <t xml:space="preserve">AH Gooty </t>
  </si>
  <si>
    <t>AH Guntakal</t>
  </si>
  <si>
    <t>AH Kadiri</t>
  </si>
  <si>
    <t xml:space="preserve">DH Hindupur </t>
  </si>
  <si>
    <t>CHC Vempalli</t>
  </si>
  <si>
    <t xml:space="preserve">AH Avanigadda  </t>
  </si>
  <si>
    <t xml:space="preserve">AH Nandigama  </t>
  </si>
  <si>
    <t xml:space="preserve">CHC Mylavaram  </t>
  </si>
  <si>
    <t xml:space="preserve">CHC Vuyyur  </t>
  </si>
  <si>
    <t xml:space="preserve">AH Thiruvuru  </t>
  </si>
  <si>
    <t>DH Machilipatnam</t>
  </si>
  <si>
    <t>DH Nellore</t>
  </si>
  <si>
    <t>DH Rajahmundry</t>
  </si>
  <si>
    <t xml:space="preserve">AH R.C. Puram </t>
  </si>
  <si>
    <t>AH Razole</t>
  </si>
  <si>
    <t>CHC Pithapuram</t>
  </si>
  <si>
    <t>AH S Kota</t>
  </si>
  <si>
    <t xml:space="preserve">AH Wanaparthy </t>
  </si>
  <si>
    <t xml:space="preserve">AH Narayanpet </t>
  </si>
  <si>
    <t xml:space="preserve">CHC Badepally </t>
  </si>
  <si>
    <t xml:space="preserve">CHC Shadnagar </t>
  </si>
  <si>
    <t xml:space="preserve">CHC Achampet (T) </t>
  </si>
  <si>
    <t>CHC Udayagiri</t>
  </si>
  <si>
    <t xml:space="preserve">CHC Venkatagiri </t>
  </si>
  <si>
    <t xml:space="preserve">CHC Naidupeta </t>
  </si>
  <si>
    <t>CHC Kota</t>
  </si>
  <si>
    <t xml:space="preserve">CHC Sullurpeta </t>
  </si>
  <si>
    <t xml:space="preserve">CHC Atmakur </t>
  </si>
  <si>
    <t xml:space="preserve">CHC Ichchapuram </t>
  </si>
  <si>
    <t>CHC Tallarevu</t>
  </si>
  <si>
    <t>CHC Palakollu</t>
  </si>
  <si>
    <t>CHC Bhimavaram</t>
  </si>
  <si>
    <t>CHC Kovvuru</t>
  </si>
  <si>
    <t>CHC Chintalapudi</t>
  </si>
  <si>
    <t>AH Tanuku</t>
  </si>
  <si>
    <t>AH Tadepalligudem</t>
  </si>
  <si>
    <t>AH Jangareddygudem</t>
  </si>
  <si>
    <t xml:space="preserve">DH Eluru </t>
  </si>
  <si>
    <t>CHC Bhimadolu</t>
  </si>
  <si>
    <t>CHC Akiveedu</t>
  </si>
  <si>
    <t xml:space="preserve">AH Kavali </t>
  </si>
  <si>
    <t>AH Zaheerabad</t>
  </si>
  <si>
    <t>AH Medak</t>
  </si>
  <si>
    <t>DH Sangareddy</t>
  </si>
  <si>
    <t xml:space="preserve">CHC Jogipet </t>
  </si>
  <si>
    <t>CHC Narayankhed</t>
  </si>
  <si>
    <t>CHC Narsapur</t>
  </si>
  <si>
    <t xml:space="preserve">CHC Gajwel </t>
  </si>
  <si>
    <t>CHC Sadasivpet</t>
  </si>
  <si>
    <t>CHC Ramayampet</t>
  </si>
  <si>
    <t>AH Bhongari</t>
  </si>
  <si>
    <t>CHC Pathapatnam (T)</t>
  </si>
  <si>
    <t>CHC Seethampeta (T)</t>
  </si>
  <si>
    <t>CHC Nakrekal</t>
  </si>
  <si>
    <t>Rampachodavaram</t>
  </si>
  <si>
    <t>Addateegala</t>
  </si>
  <si>
    <t xml:space="preserve">AH Gadwal </t>
  </si>
  <si>
    <t xml:space="preserve">AH Nagarkurnool </t>
  </si>
  <si>
    <t xml:space="preserve">CHC Maktal </t>
  </si>
  <si>
    <t xml:space="preserve">CHC Kodangal </t>
  </si>
  <si>
    <t xml:space="preserve">CHC Palem </t>
  </si>
  <si>
    <t xml:space="preserve">CHC kosigi </t>
  </si>
  <si>
    <t>CHC Kollapur</t>
  </si>
  <si>
    <t>Sl.
No.</t>
  </si>
  <si>
    <t xml:space="preserve">SRIKAKULAM </t>
  </si>
  <si>
    <t xml:space="preserve">VIZIANAGARAM </t>
  </si>
  <si>
    <t xml:space="preserve">VISAKHAPATNAM </t>
  </si>
  <si>
    <t xml:space="preserve">EAST GODAVARI </t>
  </si>
  <si>
    <t xml:space="preserve">WEST GODAVARI </t>
  </si>
  <si>
    <t xml:space="preserve">KRISHNA </t>
  </si>
  <si>
    <t xml:space="preserve">GUNTUR </t>
  </si>
  <si>
    <t xml:space="preserve">PRAKASAM </t>
  </si>
  <si>
    <t xml:space="preserve">NELLORE </t>
  </si>
  <si>
    <t xml:space="preserve">CHITTOOR </t>
  </si>
  <si>
    <t xml:space="preserve">KADAPA </t>
  </si>
  <si>
    <t xml:space="preserve">ANANTAPUR </t>
  </si>
  <si>
    <t xml:space="preserve">KURNOOL </t>
  </si>
  <si>
    <t xml:space="preserve">RANGAREDDY </t>
  </si>
  <si>
    <t xml:space="preserve">MEDAK </t>
  </si>
  <si>
    <t xml:space="preserve">NIZAMABAD </t>
  </si>
  <si>
    <t xml:space="preserve">ADILABAD </t>
  </si>
  <si>
    <t xml:space="preserve">KARIMNAGAR </t>
  </si>
  <si>
    <t xml:space="preserve">WARANGAL </t>
  </si>
  <si>
    <t xml:space="preserve">KHAMMAM </t>
  </si>
  <si>
    <t xml:space="preserve">NALGONDA </t>
  </si>
  <si>
    <t xml:space="preserve">MAHABOOBNAGAR </t>
  </si>
  <si>
    <t>Sub-total</t>
  </si>
  <si>
    <t>Grand total</t>
  </si>
  <si>
    <t>Civil
(Rs.in lakhs)</t>
  </si>
  <si>
    <t>Procdgs.Rc.No.67/SPMU-NRHM/2012, dt.17.05.2012 of CH&amp;FW</t>
  </si>
  <si>
    <t>FRUs (First Referral Units) Grade - I &amp; II Hospitals
for the year 2012-13 Under NRHM</t>
  </si>
  <si>
    <t>Name of the Location</t>
  </si>
  <si>
    <t>Stage of work</t>
  </si>
  <si>
    <t>Equipment
(Rs.in lakhs)</t>
  </si>
  <si>
    <t>Exepnditure
(Rs.in lakhs)</t>
  </si>
  <si>
    <t>FRUs (First Referral Units) Grade - I &amp; II Hospitals for the year 2012-13 Under NRHM</t>
  </si>
  <si>
    <t>District</t>
  </si>
  <si>
    <t>Work to be started</t>
  </si>
  <si>
    <t>Srikakulam</t>
  </si>
  <si>
    <t>Vizianagaram</t>
  </si>
  <si>
    <t>Visakhapatnam</t>
  </si>
  <si>
    <t>East Godavari</t>
  </si>
  <si>
    <t>West Godavari</t>
  </si>
  <si>
    <t>Krishna</t>
  </si>
  <si>
    <t>Prakasam</t>
  </si>
  <si>
    <t>Nellore</t>
  </si>
  <si>
    <t>Chittoor</t>
  </si>
  <si>
    <t>Ananthapur</t>
  </si>
  <si>
    <t>Kadapa</t>
  </si>
  <si>
    <t>Kurnool</t>
  </si>
  <si>
    <t>TOTAL</t>
  </si>
  <si>
    <t>Administrative Sanction 
Reference No.</t>
  </si>
  <si>
    <t>Total 
(Rs.in lakhs)</t>
  </si>
  <si>
    <t>Sanction amount</t>
  </si>
  <si>
    <t>Work to be started.</t>
  </si>
  <si>
    <t>Estimates under preparation.</t>
  </si>
  <si>
    <t>Tender process is in progress.</t>
  </si>
  <si>
    <t>Alternate proposal sought.</t>
  </si>
  <si>
    <t>--</t>
  </si>
  <si>
    <t>CHC Kotturu</t>
  </si>
  <si>
    <t>CHC Bobbili</t>
  </si>
  <si>
    <t xml:space="preserve">CHC Bhogapuram </t>
  </si>
  <si>
    <t xml:space="preserve">CHC Gajapathinagaram </t>
  </si>
  <si>
    <t xml:space="preserve">CHC Saluru </t>
  </si>
  <si>
    <t xml:space="preserve">CHC Kurupam </t>
  </si>
  <si>
    <t>CHC Araku</t>
  </si>
  <si>
    <t>CHC Chintapalli</t>
  </si>
  <si>
    <t>CHC Munchingput</t>
  </si>
  <si>
    <t>CHC Chodavaram</t>
  </si>
  <si>
    <t xml:space="preserve">AH Peddapuram </t>
  </si>
  <si>
    <t xml:space="preserve">CHC Rowthulapudi </t>
  </si>
  <si>
    <t xml:space="preserve">AH Nuzividu  </t>
  </si>
  <si>
    <t xml:space="preserve">AH Gudivada  </t>
  </si>
  <si>
    <t xml:space="preserve">CHC Kankipadu  </t>
  </si>
  <si>
    <t xml:space="preserve">CHC Kaikaluru  </t>
  </si>
  <si>
    <t xml:space="preserve">CHC Jaggaipet  </t>
  </si>
  <si>
    <t xml:space="preserve">CHC Challapalli  </t>
  </si>
  <si>
    <t>CHC Vissannapet</t>
  </si>
  <si>
    <t>CHC Gannavaram</t>
  </si>
  <si>
    <t xml:space="preserve">AH Bapatla </t>
  </si>
  <si>
    <t>DH Tenali</t>
  </si>
  <si>
    <t>CHC Peddakurapadu</t>
  </si>
  <si>
    <t>CHC Gurajala</t>
  </si>
  <si>
    <t>AH Chirala</t>
  </si>
  <si>
    <t>CHC Cumbum</t>
  </si>
  <si>
    <t xml:space="preserve">AH Gudur </t>
  </si>
  <si>
    <t>MCH Nellore</t>
  </si>
  <si>
    <t xml:space="preserve">AH Nagari </t>
  </si>
  <si>
    <t xml:space="preserve">AH Piler </t>
  </si>
  <si>
    <t xml:space="preserve">AH Madanapalli </t>
  </si>
  <si>
    <t xml:space="preserve">AH Srikalahasti </t>
  </si>
  <si>
    <t xml:space="preserve">AH Penukonda </t>
  </si>
  <si>
    <t xml:space="preserve">AH Dharmavarm </t>
  </si>
  <si>
    <t xml:space="preserve">AH Madakasira </t>
  </si>
  <si>
    <t xml:space="preserve">CHC Nallamada </t>
  </si>
  <si>
    <t xml:space="preserve">CHC Singanamala  </t>
  </si>
  <si>
    <t xml:space="preserve">CHC Pamidi  </t>
  </si>
  <si>
    <t>CHC Tanakal</t>
  </si>
  <si>
    <t>DH Proddutur</t>
  </si>
  <si>
    <t>CHC Rajampet</t>
  </si>
  <si>
    <t>CHC Jammalamadugu</t>
  </si>
  <si>
    <t>CHC Badvel</t>
  </si>
  <si>
    <t>CHC Lakkireddypalli</t>
  </si>
  <si>
    <t>MCH Adoni</t>
  </si>
  <si>
    <t>CHC Allagadda</t>
  </si>
  <si>
    <t xml:space="preserve">CHC Alur </t>
  </si>
  <si>
    <t xml:space="preserve">CHC Midthur </t>
  </si>
  <si>
    <t xml:space="preserve">CHC Panyam </t>
  </si>
  <si>
    <t xml:space="preserve">CHC Yemmiganur </t>
  </si>
  <si>
    <t xml:space="preserve">DH Mahaboobnagar </t>
  </si>
  <si>
    <t xml:space="preserve">CHC Kalwakurthy </t>
  </si>
  <si>
    <t>DH Tandur</t>
  </si>
  <si>
    <t>DH Nalgonda</t>
  </si>
  <si>
    <t xml:space="preserve">AH Miryalguda </t>
  </si>
  <si>
    <t>AH Huzurnagar</t>
  </si>
  <si>
    <t xml:space="preserve">AH Devarakonda </t>
  </si>
  <si>
    <t xml:space="preserve">AH Ramannapet </t>
  </si>
  <si>
    <t xml:space="preserve">CHC Kodad </t>
  </si>
  <si>
    <t xml:space="preserve">CHC Choutuppal </t>
  </si>
  <si>
    <t>MCH Siddipet</t>
  </si>
  <si>
    <t xml:space="preserve">CHC Varni </t>
  </si>
  <si>
    <t xml:space="preserve">CHC Balkonda </t>
  </si>
  <si>
    <t xml:space="preserve">CHC Bichkunda </t>
  </si>
  <si>
    <t xml:space="preserve">CHC Pitlam </t>
  </si>
  <si>
    <t xml:space="preserve">DH Janagaon </t>
  </si>
  <si>
    <t xml:space="preserve">AH Mahbubabad </t>
  </si>
  <si>
    <t xml:space="preserve">CHC Mulugu </t>
  </si>
  <si>
    <t xml:space="preserve">CHC Narsampet </t>
  </si>
  <si>
    <t xml:space="preserve">CHC Dhornakal </t>
  </si>
  <si>
    <t>CHC Thorrur</t>
  </si>
  <si>
    <t>CHC Eturunagaram</t>
  </si>
  <si>
    <t>AH Bhadrachalam</t>
  </si>
  <si>
    <t>AH Kothagudem</t>
  </si>
  <si>
    <t>DH Khammam</t>
  </si>
  <si>
    <t>AH Palvancha</t>
  </si>
  <si>
    <t>DH Karimnagar</t>
  </si>
  <si>
    <t>AH Jagithyal</t>
  </si>
  <si>
    <t>AH Siricilla</t>
  </si>
  <si>
    <t>AH Godavarikani</t>
  </si>
  <si>
    <t xml:space="preserve">CHC Huzurabad </t>
  </si>
  <si>
    <t xml:space="preserve">CHC Peddapalli </t>
  </si>
  <si>
    <t xml:space="preserve">CHC Korutla </t>
  </si>
  <si>
    <t xml:space="preserve">CHC Mulkanoor </t>
  </si>
  <si>
    <t xml:space="preserve">CHC Jammikunta </t>
  </si>
  <si>
    <t xml:space="preserve">CHC Gambhiraopet </t>
  </si>
  <si>
    <t xml:space="preserve">CHC Vemulawada </t>
  </si>
  <si>
    <t xml:space="preserve">CHC Hansabad </t>
  </si>
  <si>
    <t xml:space="preserve">CHC Rayakal </t>
  </si>
  <si>
    <t xml:space="preserve">CHC Metpally </t>
  </si>
  <si>
    <t xml:space="preserve">CHC Mahadevpur </t>
  </si>
  <si>
    <t xml:space="preserve">CHC Manthani </t>
  </si>
  <si>
    <t>AH Mancherial</t>
  </si>
  <si>
    <t>MCH Nirmal</t>
  </si>
  <si>
    <t>CHC Utnoor</t>
  </si>
  <si>
    <t>CHC Asifabad</t>
  </si>
  <si>
    <t>CHC Boath</t>
  </si>
  <si>
    <t>Tenders being invited.</t>
  </si>
  <si>
    <t>Expected date of comletion</t>
  </si>
  <si>
    <t>Work is in progress.</t>
  </si>
  <si>
    <t>30.11.2012</t>
  </si>
  <si>
    <t>Tenders invited.</t>
  </si>
  <si>
    <t>Tender is in progress.</t>
  </si>
  <si>
    <t>Tenders opening on 16.10.2012.</t>
  </si>
  <si>
    <t>Tender invited.</t>
  </si>
  <si>
    <t>Tenders are finalized</t>
  </si>
  <si>
    <t>31.10.2012</t>
  </si>
  <si>
    <t>Tenders being invited in Head Office.</t>
  </si>
  <si>
    <t>Tenders finalized on 15.10.2012.</t>
  </si>
  <si>
    <t>Tender will be finalized on 15.10.2012.</t>
  </si>
  <si>
    <t>20.10.2012</t>
  </si>
  <si>
    <t>Tender is in process.</t>
  </si>
  <si>
    <t>Tender being finalized.</t>
  </si>
  <si>
    <t>Tenders process is in progress.</t>
  </si>
  <si>
    <t>Transimitted to ITDA Dept.</t>
  </si>
  <si>
    <t>LOA issued.</t>
  </si>
  <si>
    <t>Tenders to be invited in HO</t>
  </si>
  <si>
    <t xml:space="preserve">  -do-</t>
  </si>
  <si>
    <t>Admin. sanction
Equipment
(Rs.in lakhs)</t>
  </si>
  <si>
    <t>Administrative sanction (civil)
(Rs.in lakhs)</t>
  </si>
  <si>
    <t xml:space="preserve">CHC Cheepurupalli </t>
  </si>
  <si>
    <t>CHC Koilakuntla</t>
  </si>
  <si>
    <t>Work Completed</t>
  </si>
  <si>
    <t>completed</t>
  </si>
  <si>
    <t>Completed</t>
  </si>
  <si>
    <t>work completed</t>
  </si>
  <si>
    <t>Date: 02.02.2013</t>
  </si>
  <si>
    <t>Guntur</t>
  </si>
  <si>
    <t>MONTH WISE ABSTRACT</t>
  </si>
  <si>
    <t>MCH Nellore (jubilee Hospital)</t>
  </si>
  <si>
    <t>work completed and final bill paid</t>
  </si>
  <si>
    <t>Sl.
No</t>
  </si>
  <si>
    <t>Name of District</t>
  </si>
  <si>
    <t>Block/Mandal</t>
  </si>
  <si>
    <t>Name of  Centre</t>
  </si>
  <si>
    <t>Date/Month of Work sanctioned</t>
  </si>
  <si>
    <t>Financial Progress</t>
  </si>
  <si>
    <t xml:space="preserve">Name of Execution agency </t>
  </si>
  <si>
    <t>Physical Progress</t>
  </si>
  <si>
    <t>Expenditure
 (Rs. In lakhs)</t>
  </si>
  <si>
    <t>If complete - Date/Month of Work Completion</t>
  </si>
  <si>
    <t>If not completed -Stage of Progress</t>
  </si>
  <si>
    <t xml:space="preserve">Tentative date of completion </t>
  </si>
  <si>
    <t xml:space="preserve"> </t>
  </si>
  <si>
    <t xml:space="preserve">Rajam </t>
  </si>
  <si>
    <t xml:space="preserve"> Sompeta </t>
  </si>
  <si>
    <t xml:space="preserve"> Palasa </t>
  </si>
  <si>
    <t xml:space="preserve"> Kotturu</t>
  </si>
  <si>
    <t xml:space="preserve">Narasannapeta </t>
  </si>
  <si>
    <t>30.6.2013</t>
  </si>
  <si>
    <t xml:space="preserve"> 13.3.2013.</t>
  </si>
  <si>
    <t>16.3.2013.</t>
  </si>
  <si>
    <t>29.01.2013.</t>
  </si>
  <si>
    <t xml:space="preserve">J.B.Chowdary, Contractor, Bobbili, </t>
  </si>
  <si>
    <t>Bobbili</t>
  </si>
  <si>
    <t>30.07.13</t>
  </si>
  <si>
    <t xml:space="preserve"> Bhogapuram </t>
  </si>
  <si>
    <t>-</t>
  </si>
  <si>
    <t>15.06.13</t>
  </si>
  <si>
    <t xml:space="preserve">Gajapathinagaram </t>
  </si>
  <si>
    <t xml:space="preserve"> Cheepurupalli </t>
  </si>
  <si>
    <t xml:space="preserve">Saluru </t>
  </si>
  <si>
    <t xml:space="preserve">Kurupam </t>
  </si>
  <si>
    <t xml:space="preserve">Gajuwaka </t>
  </si>
  <si>
    <t>K.Kotapadu</t>
  </si>
  <si>
    <t>04.11.12</t>
  </si>
  <si>
    <t>20.11.12</t>
  </si>
  <si>
    <t>Sri T.Jaya Krishna</t>
  </si>
  <si>
    <t>14.02.13</t>
  </si>
  <si>
    <t>Araku</t>
  </si>
  <si>
    <t>Chintapalli</t>
  </si>
  <si>
    <t>02.01.13</t>
  </si>
  <si>
    <t>Bheemunipatnam</t>
  </si>
  <si>
    <t>Sri A.V.G.Jagannadha Rao</t>
  </si>
  <si>
    <t xml:space="preserve"> Chodavaram</t>
  </si>
  <si>
    <t>08.11.12</t>
  </si>
  <si>
    <t xml:space="preserve"> Yellamanchili</t>
  </si>
  <si>
    <t>Rajahmundry</t>
  </si>
  <si>
    <t>Amalapuram</t>
  </si>
  <si>
    <t>Ramachandra
puram</t>
  </si>
  <si>
    <t>Tuni</t>
  </si>
  <si>
    <t>30.06.2013</t>
  </si>
  <si>
    <t>30.04.2013</t>
  </si>
  <si>
    <t xml:space="preserve">Peddapuram </t>
  </si>
  <si>
    <t>Prathipadu</t>
  </si>
  <si>
    <t>Razole</t>
  </si>
  <si>
    <t>Kothapeta</t>
  </si>
  <si>
    <t>Tallarevu</t>
  </si>
  <si>
    <t>Pithapuram</t>
  </si>
  <si>
    <t>Jaggampeta</t>
  </si>
  <si>
    <t>M/s Navanirman Techno. Build, Hyd.</t>
  </si>
  <si>
    <t>Sankhavaram</t>
  </si>
  <si>
    <t>Kadiyam</t>
  </si>
  <si>
    <t>Kapileswara
puram</t>
  </si>
  <si>
    <t xml:space="preserve">Bhimadole </t>
  </si>
  <si>
    <t>M/s. Sachin build Tech., Vizag</t>
  </si>
  <si>
    <t>Machilipatnam</t>
  </si>
  <si>
    <t>Avanigadda</t>
  </si>
  <si>
    <t>Gudiwada</t>
  </si>
  <si>
    <t>Sri K.Murali Krishna</t>
  </si>
  <si>
    <t>25-4-2013</t>
  </si>
  <si>
    <t xml:space="preserve"> Bapatla </t>
  </si>
  <si>
    <t>Narasaroapet</t>
  </si>
  <si>
    <t>Sattenapalli</t>
  </si>
  <si>
    <t>Chilakaluripet</t>
  </si>
  <si>
    <t>Macherla</t>
  </si>
  <si>
    <t>Vinukonda</t>
  </si>
  <si>
    <t>Sri M.Yeleswara Reddy.</t>
  </si>
  <si>
    <t>22-2-2013</t>
  </si>
  <si>
    <t>Sri T.Govinda Reddy.</t>
  </si>
  <si>
    <t>31-7-2013</t>
  </si>
  <si>
    <t>Sri K.Srinivasa Rao.</t>
  </si>
  <si>
    <t>Sri A.Chenna Kesava Reddy</t>
  </si>
  <si>
    <t>Sri K.Poornachandra Rao</t>
  </si>
  <si>
    <t>8.02.2013</t>
  </si>
  <si>
    <t>9.01.2013</t>
  </si>
  <si>
    <t>08.03.2012</t>
  </si>
  <si>
    <t>04.04.2013</t>
  </si>
  <si>
    <t>Tenali</t>
  </si>
  <si>
    <t>Nizampatnam</t>
  </si>
  <si>
    <t>Ponnuru</t>
  </si>
  <si>
    <t>Sri N.Bala Kotaiah.</t>
  </si>
  <si>
    <t>18-1-13</t>
  </si>
  <si>
    <t>Peddakurapadu</t>
  </si>
  <si>
    <t>18-7-13</t>
  </si>
  <si>
    <t xml:space="preserve"> Ipur</t>
  </si>
  <si>
    <t>Gurajala</t>
  </si>
  <si>
    <t>Kanigiri</t>
  </si>
  <si>
    <t>Markapuram</t>
  </si>
  <si>
    <t>31.7.2013</t>
  </si>
  <si>
    <t>Chirala</t>
  </si>
  <si>
    <t xml:space="preserve"> Cumbum</t>
  </si>
  <si>
    <t>Gudur</t>
  </si>
  <si>
    <t>Kavali</t>
  </si>
  <si>
    <t>S. Sandani Basha, Nellore</t>
  </si>
  <si>
    <t>01.03.2013</t>
  </si>
  <si>
    <t>V. Mallikarjuna</t>
  </si>
  <si>
    <t>18.12.2012</t>
  </si>
  <si>
    <t>D. Ayyappa Reddy</t>
  </si>
  <si>
    <t>29.12.2012</t>
  </si>
  <si>
    <t>Sri. Y. Bhuvn Kumar</t>
  </si>
  <si>
    <t>20-05-2013</t>
  </si>
  <si>
    <t>Sri. S. Subramanya Reddy</t>
  </si>
  <si>
    <t>Sri. B. Nagaraju</t>
  </si>
  <si>
    <t xml:space="preserve"> Kuppam </t>
  </si>
  <si>
    <t xml:space="preserve">Madanapalli </t>
  </si>
  <si>
    <t xml:space="preserve"> Puttur </t>
  </si>
  <si>
    <t xml:space="preserve">Srikalahasti </t>
  </si>
  <si>
    <t xml:space="preserve"> Kalikiri </t>
  </si>
  <si>
    <t xml:space="preserve"> Nagari </t>
  </si>
  <si>
    <t>Penukonda</t>
  </si>
  <si>
    <t>Dharmavaram</t>
  </si>
  <si>
    <t>Nallamada</t>
  </si>
  <si>
    <t>Sri.P.Muthyalappa</t>
  </si>
  <si>
    <t>2-6-2013</t>
  </si>
  <si>
    <t>Sri.B.Muthyalappa.</t>
  </si>
  <si>
    <t>4-6-2013</t>
  </si>
  <si>
    <t>5-6-2013</t>
  </si>
  <si>
    <t xml:space="preserve"> Rayachoti</t>
  </si>
  <si>
    <t>Rajampet</t>
  </si>
  <si>
    <t>Jammalamadugu</t>
  </si>
  <si>
    <t>Vempalli</t>
  </si>
  <si>
    <t xml:space="preserve"> Badvel</t>
  </si>
  <si>
    <t>Lakkireddypalli</t>
  </si>
  <si>
    <t>V.Krishna</t>
  </si>
  <si>
    <t>22.01.2013</t>
  </si>
  <si>
    <t xml:space="preserve">Yemmiganur </t>
  </si>
  <si>
    <t xml:space="preserve">Panyam </t>
  </si>
  <si>
    <t>M.Mahaboob Baig</t>
  </si>
  <si>
    <t>02.02.2013</t>
  </si>
  <si>
    <t xml:space="preserve">Pathikonda </t>
  </si>
  <si>
    <t xml:space="preserve">Sundipenta </t>
  </si>
  <si>
    <t>S.Deva Raju</t>
  </si>
  <si>
    <t>01.02.2013</t>
  </si>
  <si>
    <t>O.Veera Reddy</t>
  </si>
  <si>
    <t>24.12.2012</t>
  </si>
  <si>
    <t xml:space="preserve">Nandyala </t>
  </si>
  <si>
    <t>G.Sanjay</t>
  </si>
  <si>
    <t>05.01.2013</t>
  </si>
  <si>
    <t xml:space="preserve"> Adoni</t>
  </si>
  <si>
    <t>E.Viswanath Reddy</t>
  </si>
  <si>
    <t>25.01.2013</t>
  </si>
  <si>
    <t>Allagadda</t>
  </si>
  <si>
    <t>K.Sreedhar Reddy</t>
  </si>
  <si>
    <t>30.07.2013</t>
  </si>
  <si>
    <t xml:space="preserve"> Alur </t>
  </si>
  <si>
    <t>07.01.2013</t>
  </si>
  <si>
    <t>Atmakur</t>
  </si>
  <si>
    <t>Banaganapalli</t>
  </si>
  <si>
    <t xml:space="preserve">Dhone </t>
  </si>
  <si>
    <t>24.01.2013</t>
  </si>
  <si>
    <t>Jayaramudu</t>
  </si>
  <si>
    <t>29.01.2013</t>
  </si>
  <si>
    <t>Kodumur</t>
  </si>
  <si>
    <t xml:space="preserve">Koilakuntlka </t>
  </si>
  <si>
    <t>Nandikotkur</t>
  </si>
  <si>
    <t>N.Mahesh</t>
  </si>
  <si>
    <t>N.Venugopal Reddy</t>
  </si>
  <si>
    <t>28.01.2013</t>
  </si>
  <si>
    <t>G.Ramanjaneyulu</t>
  </si>
  <si>
    <t>18.01.2013</t>
  </si>
  <si>
    <t xml:space="preserve">Veldurthi </t>
  </si>
  <si>
    <t>M.Sekhar</t>
  </si>
  <si>
    <t>30.01.2013</t>
  </si>
  <si>
    <t xml:space="preserve">Velugodu </t>
  </si>
  <si>
    <t>-do-</t>
  </si>
  <si>
    <t>SKLM</t>
  </si>
  <si>
    <t xml:space="preserve">Sri Y.Srinivas Rao
</t>
  </si>
  <si>
    <t xml:space="preserve">Sri K.V.Ramana
</t>
  </si>
  <si>
    <t xml:space="preserve">Sri Y.Srinivas Rao
</t>
  </si>
  <si>
    <t xml:space="preserve">Sri T.Govinda Reddy
</t>
  </si>
  <si>
    <t xml:space="preserve">Sri Ch.Venkatarao
</t>
  </si>
  <si>
    <t>06.01.2013</t>
  </si>
  <si>
    <t xml:space="preserve">Ch.Suryanarayana, </t>
  </si>
  <si>
    <t xml:space="preserve">G.Appala Naidu, </t>
  </si>
  <si>
    <t xml:space="preserve">Sri K.Chandra Naidu, </t>
  </si>
  <si>
    <t>G.Rama krishan,</t>
  </si>
  <si>
    <t>B.Lokanadam</t>
  </si>
  <si>
    <t xml:space="preserve">Sri A.V.G.Jagganadha Rao,
</t>
  </si>
  <si>
    <t xml:space="preserve">Sri T.Eswara Rao,
</t>
  </si>
  <si>
    <t xml:space="preserve">Sri M.Pydi Raju,
</t>
  </si>
  <si>
    <t xml:space="preserve">Sri K.A.Rama Rao,
</t>
  </si>
  <si>
    <t xml:space="preserve">Sri S. Harinadha Rao, </t>
  </si>
  <si>
    <t xml:space="preserve">Sri P.R.K. Varma, </t>
  </si>
  <si>
    <t xml:space="preserve">Sri Y. Prakasa Rao, </t>
  </si>
  <si>
    <t>N. Prasada Rao</t>
  </si>
  <si>
    <t>M/s Sitha ramanjaneya Constructions</t>
  </si>
  <si>
    <t xml:space="preserve">B. Krishna Rao </t>
  </si>
  <si>
    <t xml:space="preserve">N. Prasada Rao </t>
  </si>
  <si>
    <t xml:space="preserve">M/s Sitha ramanjaneya Constructions </t>
  </si>
  <si>
    <t xml:space="preserve">M/s Navanirman Techno. Build, </t>
  </si>
  <si>
    <t>Sri P.R.K. Varma</t>
  </si>
  <si>
    <t>EG</t>
  </si>
  <si>
    <t xml:space="preserve">17.05.2012 </t>
  </si>
  <si>
    <t>WG</t>
  </si>
  <si>
    <t>7.05.2012</t>
  </si>
  <si>
    <t>17.05.2012</t>
  </si>
  <si>
    <t>Ch.Thimma Raju</t>
  </si>
  <si>
    <t xml:space="preserve">J.Rajesh,  </t>
  </si>
  <si>
    <t xml:space="preserve">Sri Ch.Ravisree babu, </t>
  </si>
  <si>
    <t>GNT</t>
  </si>
  <si>
    <t>PKSM</t>
  </si>
  <si>
    <t>Sri.V.S.RamiReddy</t>
  </si>
  <si>
    <t>Sri.S.V.Koteswararao</t>
  </si>
  <si>
    <t>Sri P.Venkata Reddy</t>
  </si>
  <si>
    <t xml:space="preserve">Laxmi Prasuna Constructions, </t>
  </si>
  <si>
    <t>NLR</t>
  </si>
  <si>
    <t>CTR</t>
  </si>
  <si>
    <t>ATP</t>
  </si>
  <si>
    <t xml:space="preserve">S.Abdul Shukur </t>
  </si>
  <si>
    <t>N.prakash.</t>
  </si>
  <si>
    <t>B.Narasimha Reddy</t>
  </si>
  <si>
    <t>S.P.Jayachandra reddy</t>
  </si>
  <si>
    <t>V.Raja Gopal Reddy</t>
  </si>
  <si>
    <t>KNL</t>
  </si>
  <si>
    <t>M/s Yerragudur Vadde</t>
  </si>
  <si>
    <t>V. Srinivasa Rao</t>
  </si>
  <si>
    <t>K.Lakshmi Reddy</t>
  </si>
  <si>
    <t>Sri.S.Amzad Hussain</t>
  </si>
  <si>
    <t>Sri.T.Obilesu</t>
  </si>
  <si>
    <t>Sri.N.Balakrishna</t>
  </si>
  <si>
    <t>Sri. M.Mallikharjuna Reddy</t>
  </si>
  <si>
    <t>VZM</t>
  </si>
  <si>
    <t>VSKP</t>
  </si>
  <si>
    <t>KRI</t>
  </si>
  <si>
    <t>YSR</t>
  </si>
  <si>
    <t xml:space="preserve">M/s Sitha ramanjaneya </t>
  </si>
  <si>
    <t>30.11.2013</t>
  </si>
  <si>
    <t>30.10.2013</t>
  </si>
  <si>
    <t>31.10.2013</t>
  </si>
  <si>
    <t>15.11.2013</t>
  </si>
  <si>
    <t>Add establishment charges@ 7%</t>
  </si>
  <si>
    <t>TOTAL :</t>
  </si>
  <si>
    <t>31.01.2014</t>
  </si>
  <si>
    <t>30.06.2014</t>
  </si>
  <si>
    <t>28.02.13</t>
  </si>
  <si>
    <t>30.04.13</t>
  </si>
  <si>
    <t>30.06.13</t>
  </si>
  <si>
    <t>30.06.14</t>
  </si>
  <si>
    <t>M/s Surya Associates</t>
  </si>
  <si>
    <t>24-10-2013</t>
  </si>
  <si>
    <t>14-01-2013</t>
  </si>
  <si>
    <t>28-09-2013</t>
  </si>
  <si>
    <t>work completed &amp; Final bill  paid</t>
  </si>
  <si>
    <t>---</t>
  </si>
  <si>
    <t>M/s. Sumasree Constructions</t>
  </si>
  <si>
    <t>13.04.2014</t>
  </si>
  <si>
    <t>30-05-14</t>
  </si>
  <si>
    <t>AS / RAS amount (Rs. In lakhs)</t>
  </si>
  <si>
    <t>31.5.2013</t>
  </si>
  <si>
    <t>31.12.2014</t>
  </si>
  <si>
    <t>31.07.2015</t>
  </si>
  <si>
    <t>Sri K.Ganapathi Rao</t>
  </si>
  <si>
    <t>Super structure is in progress</t>
  </si>
  <si>
    <t xml:space="preserve">Sri G.Ravi &amp;  
Sri.B.Venkata Ramana Reddy, </t>
  </si>
  <si>
    <t>Site recently finalized &amp; tenders to be invited</t>
  </si>
  <si>
    <t>29.02.2016</t>
  </si>
  <si>
    <t>T.maheswara Reddy</t>
  </si>
  <si>
    <t>AS / RAS amount
(Rs. in lakhs)</t>
  </si>
  <si>
    <t>Gross Expenditure
(Rs. In lakhs)</t>
  </si>
  <si>
    <t>Balance amount required 
(Rs. In lakhs)</t>
  </si>
  <si>
    <t xml:space="preserve">No. of works Sanctioned </t>
  </si>
  <si>
    <t>No.of Works Not taken</t>
  </si>
  <si>
    <t xml:space="preserve">No.of Works taken up
 (6-10) </t>
  </si>
  <si>
    <t>Status of takenup works</t>
  </si>
  <si>
    <t xml:space="preserve">Final bill </t>
  </si>
  <si>
    <t xml:space="preserve">Building </t>
  </si>
  <si>
    <t xml:space="preserve"> Taken up by other dept</t>
  </si>
  <si>
    <t>Site problem</t>
  </si>
  <si>
    <t>RAS awaited or etc</t>
  </si>
  <si>
    <t xml:space="preserve">Total
(7+8+9) </t>
  </si>
  <si>
    <t>Works progress</t>
  </si>
  <si>
    <t>Paid</t>
  </si>
  <si>
    <t>Not paid</t>
  </si>
  <si>
    <t>Handed over</t>
  </si>
  <si>
    <t>Not Handed Over</t>
  </si>
  <si>
    <t>NP</t>
  </si>
  <si>
    <t>Handed Over</t>
  </si>
  <si>
    <t xml:space="preserve">NP </t>
  </si>
  <si>
    <t>Building Handed Over r Not....</t>
  </si>
  <si>
    <t>Tender Process is in progress</t>
  </si>
  <si>
    <t>Work started &amp; stopped due to HT lines passed over the building. 1st agency closed. Tenders are invited for the balance work</t>
  </si>
  <si>
    <t>Dt:19.01.2016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</si>
</sst>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m/d/yy;@"/>
    <numFmt numFmtId="17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56" applyFont="1" applyFill="1">
      <alignment/>
      <protection/>
    </xf>
    <xf numFmtId="0" fontId="3" fillId="0" borderId="0" xfId="56" applyFont="1" applyFill="1">
      <alignment/>
      <protection/>
    </xf>
    <xf numFmtId="0" fontId="2" fillId="0" borderId="10" xfId="56" applyFont="1" applyFill="1" applyBorder="1">
      <alignment/>
      <protection/>
    </xf>
    <xf numFmtId="0" fontId="7" fillId="0" borderId="11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13" xfId="56" applyFont="1" applyFill="1" applyBorder="1" applyAlignment="1">
      <alignment vertical="center"/>
      <protection/>
    </xf>
    <xf numFmtId="0" fontId="7" fillId="0" borderId="14" xfId="56" applyFont="1" applyFill="1" applyBorder="1" applyAlignment="1">
      <alignment vertical="center"/>
      <protection/>
    </xf>
    <xf numFmtId="0" fontId="7" fillId="0" borderId="15" xfId="56" applyFont="1" applyFill="1" applyBorder="1" applyAlignment="1">
      <alignment vertical="center"/>
      <protection/>
    </xf>
    <xf numFmtId="0" fontId="7" fillId="0" borderId="16" xfId="56" applyFont="1" applyFill="1" applyBorder="1" applyAlignment="1">
      <alignment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 quotePrefix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53" fillId="33" borderId="17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17" xfId="0" applyFont="1" applyFill="1" applyBorder="1" applyAlignment="1" quotePrefix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vertical="center" wrapText="1"/>
    </xf>
    <xf numFmtId="0" fontId="4" fillId="0" borderId="17" xfId="0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4" fillId="0" borderId="0" xfId="56" applyFont="1" applyFill="1">
      <alignment/>
      <protection/>
    </xf>
    <xf numFmtId="0" fontId="5" fillId="0" borderId="17" xfId="0" applyFont="1" applyFill="1" applyBorder="1" applyAlignment="1" quotePrefix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2" fontId="55" fillId="33" borderId="17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2" fontId="57" fillId="33" borderId="17" xfId="0" applyNumberFormat="1" applyFont="1" applyFill="1" applyBorder="1" applyAlignment="1">
      <alignment horizontal="center" vertical="center" wrapText="1"/>
    </xf>
    <xf numFmtId="1" fontId="57" fillId="33" borderId="17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4" fillId="0" borderId="17" xfId="56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6" fontId="53" fillId="33" borderId="0" xfId="0" applyNumberFormat="1" applyFont="1" applyFill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/>
    </xf>
    <xf numFmtId="0" fontId="12" fillId="0" borderId="17" xfId="52" applyFont="1" applyFill="1" applyBorder="1" applyAlignment="1" applyProtection="1">
      <alignment horizontal="center" vertical="top"/>
      <protection/>
    </xf>
    <xf numFmtId="2" fontId="13" fillId="0" borderId="17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 quotePrefix="1">
      <alignment horizontal="center" vertical="center" wrapText="1"/>
    </xf>
    <xf numFmtId="2" fontId="5" fillId="0" borderId="17" xfId="0" applyNumberFormat="1" applyFont="1" applyFill="1" applyBorder="1" applyAlignment="1" quotePrefix="1">
      <alignment horizontal="center" vertical="center" wrapText="1"/>
    </xf>
    <xf numFmtId="2" fontId="5" fillId="0" borderId="17" xfId="0" applyNumberFormat="1" applyFont="1" applyBorder="1" applyAlignment="1" quotePrefix="1">
      <alignment horizontal="center" vertical="top" wrapText="1"/>
    </xf>
    <xf numFmtId="2" fontId="5" fillId="0" borderId="17" xfId="0" applyNumberFormat="1" applyFont="1" applyBorder="1" applyAlignment="1">
      <alignment horizontal="center" vertical="top"/>
    </xf>
    <xf numFmtId="0" fontId="5" fillId="0" borderId="17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3" borderId="24" xfId="58" applyFont="1" applyFill="1" applyBorder="1" applyAlignment="1">
      <alignment horizontal="center" vertical="center" wrapText="1"/>
      <protection/>
    </xf>
    <xf numFmtId="0" fontId="3" fillId="33" borderId="17" xfId="58" applyFont="1" applyFill="1" applyBorder="1" applyAlignment="1">
      <alignment horizontal="center" vertical="center" wrapText="1"/>
      <protection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19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33" borderId="23" xfId="58" applyFont="1" applyFill="1" applyBorder="1" applyAlignment="1">
      <alignment horizontal="center" vertical="center" wrapText="1"/>
      <protection/>
    </xf>
    <xf numFmtId="0" fontId="56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5" fillId="33" borderId="18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5" fillId="33" borderId="24" xfId="0" applyNumberFormat="1" applyFont="1" applyFill="1" applyBorder="1" applyAlignment="1">
      <alignment horizontal="center" vertical="center" wrapText="1"/>
    </xf>
    <xf numFmtId="2" fontId="55" fillId="33" borderId="25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1" fontId="57" fillId="33" borderId="24" xfId="0" applyNumberFormat="1" applyFont="1" applyFill="1" applyBorder="1" applyAlignment="1">
      <alignment horizontal="center" vertical="center" wrapText="1"/>
    </xf>
    <xf numFmtId="1" fontId="57" fillId="33" borderId="25" xfId="0" applyNumberFormat="1" applyFont="1" applyFill="1" applyBorder="1" applyAlignment="1">
      <alignment horizontal="center" vertical="center" wrapText="1"/>
    </xf>
    <xf numFmtId="1" fontId="55" fillId="33" borderId="24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0" fontId="3" fillId="33" borderId="28" xfId="58" applyFont="1" applyFill="1" applyBorder="1" applyAlignment="1">
      <alignment horizontal="center" vertical="center" wrapText="1"/>
      <protection/>
    </xf>
    <xf numFmtId="2" fontId="57" fillId="33" borderId="1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55" fillId="33" borderId="29" xfId="0" applyNumberFormat="1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1" fontId="57" fillId="33" borderId="29" xfId="0" applyNumberFormat="1" applyFont="1" applyFill="1" applyBorder="1" applyAlignment="1">
      <alignment horizontal="center" vertical="center" wrapText="1"/>
    </xf>
    <xf numFmtId="1" fontId="55" fillId="33" borderId="25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8" fillId="0" borderId="12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54" fillId="0" borderId="15" xfId="56" applyFont="1" applyFill="1" applyBorder="1" applyAlignment="1">
      <alignment horizontal="center"/>
      <protection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3" fillId="33" borderId="24" xfId="58" applyFont="1" applyFill="1" applyBorder="1" applyAlignment="1">
      <alignment horizontal="center" vertical="center" wrapText="1"/>
      <protection/>
    </xf>
    <xf numFmtId="0" fontId="3" fillId="33" borderId="17" xfId="58" applyFont="1" applyFill="1" applyBorder="1" applyAlignment="1">
      <alignment horizontal="center" vertical="center" wrapText="1"/>
      <protection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19" xfId="58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33" borderId="21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7" xfId="56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3" fillId="0" borderId="15" xfId="5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1181100</xdr:colOff>
      <xdr:row>182</xdr:row>
      <xdr:rowOff>0</xdr:rowOff>
    </xdr:from>
    <xdr:ext cx="161925" cy="314325"/>
    <xdr:sp>
      <xdr:nvSpPr>
        <xdr:cNvPr id="1" name="TextBox 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2" name="TextBox 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3" name="TextBox 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4" name="TextBox 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5" name="TextBox 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6" name="TextBox 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7" name="TextBox 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8" name="TextBox 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9" name="TextBox 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10" name="TextBox 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1" name="TextBox 1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2" name="TextBox 1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3" name="TextBox 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4" name="TextBox 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15" name="TextBox 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6" name="TextBox 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7" name="TextBox 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18" name="TextBox 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19" name="TextBox 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20" name="TextBox 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21" name="TextBox 21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14325"/>
    <xdr:sp>
      <xdr:nvSpPr>
        <xdr:cNvPr id="22" name="TextBox 22"/>
        <xdr:cNvSpPr txBox="1">
          <a:spLocks noChangeArrowheads="1"/>
        </xdr:cNvSpPr>
      </xdr:nvSpPr>
      <xdr:spPr>
        <a:xfrm>
          <a:off x="3181350" y="605313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23" name="TextBox 1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1181100</xdr:colOff>
      <xdr:row>182</xdr:row>
      <xdr:rowOff>0</xdr:rowOff>
    </xdr:from>
    <xdr:ext cx="161925" cy="304800"/>
    <xdr:sp>
      <xdr:nvSpPr>
        <xdr:cNvPr id="24" name="TextBox 2"/>
        <xdr:cNvSpPr txBox="1">
          <a:spLocks noChangeArrowheads="1"/>
        </xdr:cNvSpPr>
      </xdr:nvSpPr>
      <xdr:spPr>
        <a:xfrm>
          <a:off x="3181350" y="605313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1543050</xdr:colOff>
      <xdr:row>173</xdr:row>
      <xdr:rowOff>19050</xdr:rowOff>
    </xdr:from>
    <xdr:ext cx="171450" cy="400050"/>
    <xdr:sp>
      <xdr:nvSpPr>
        <xdr:cNvPr id="1" name="TextBox 1"/>
        <xdr:cNvSpPr txBox="1">
          <a:spLocks noChangeArrowheads="1"/>
        </xdr:cNvSpPr>
      </xdr:nvSpPr>
      <xdr:spPr>
        <a:xfrm>
          <a:off x="1866900" y="486441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19050</xdr:rowOff>
    </xdr:from>
    <xdr:ext cx="171450" cy="400050"/>
    <xdr:sp>
      <xdr:nvSpPr>
        <xdr:cNvPr id="2" name="TextBox 2"/>
        <xdr:cNvSpPr txBox="1">
          <a:spLocks noChangeArrowheads="1"/>
        </xdr:cNvSpPr>
      </xdr:nvSpPr>
      <xdr:spPr>
        <a:xfrm>
          <a:off x="1866900" y="486441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179</xdr:row>
      <xdr:rowOff>0</xdr:rowOff>
    </xdr:from>
    <xdr:ext cx="171450" cy="476250"/>
    <xdr:sp>
      <xdr:nvSpPr>
        <xdr:cNvPr id="3" name="TextBox 1"/>
        <xdr:cNvSpPr txBox="1">
          <a:spLocks noChangeArrowheads="1"/>
        </xdr:cNvSpPr>
      </xdr:nvSpPr>
      <xdr:spPr>
        <a:xfrm>
          <a:off x="1866900" y="50225325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179</xdr:row>
      <xdr:rowOff>0</xdr:rowOff>
    </xdr:from>
    <xdr:ext cx="171450" cy="466725"/>
    <xdr:sp>
      <xdr:nvSpPr>
        <xdr:cNvPr id="4" name="TextBox 2"/>
        <xdr:cNvSpPr txBox="1">
          <a:spLocks noChangeArrowheads="1"/>
        </xdr:cNvSpPr>
      </xdr:nvSpPr>
      <xdr:spPr>
        <a:xfrm>
          <a:off x="1866900" y="50225325"/>
          <a:ext cx="171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179</xdr:row>
      <xdr:rowOff>0</xdr:rowOff>
    </xdr:from>
    <xdr:ext cx="171450" cy="466725"/>
    <xdr:sp>
      <xdr:nvSpPr>
        <xdr:cNvPr id="5" name="TextBox 1"/>
        <xdr:cNvSpPr txBox="1">
          <a:spLocks noChangeArrowheads="1"/>
        </xdr:cNvSpPr>
      </xdr:nvSpPr>
      <xdr:spPr>
        <a:xfrm>
          <a:off x="1866900" y="50225325"/>
          <a:ext cx="171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179</xdr:row>
      <xdr:rowOff>0</xdr:rowOff>
    </xdr:from>
    <xdr:ext cx="171450" cy="466725"/>
    <xdr:sp>
      <xdr:nvSpPr>
        <xdr:cNvPr id="6" name="TextBox 2"/>
        <xdr:cNvSpPr txBox="1">
          <a:spLocks noChangeArrowheads="1"/>
        </xdr:cNvSpPr>
      </xdr:nvSpPr>
      <xdr:spPr>
        <a:xfrm>
          <a:off x="1866900" y="50225325"/>
          <a:ext cx="171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170</xdr:row>
      <xdr:rowOff>19050</xdr:rowOff>
    </xdr:from>
    <xdr:ext cx="171450" cy="400050"/>
    <xdr:sp>
      <xdr:nvSpPr>
        <xdr:cNvPr id="7" name="TextBox 1"/>
        <xdr:cNvSpPr txBox="1">
          <a:spLocks noChangeArrowheads="1"/>
        </xdr:cNvSpPr>
      </xdr:nvSpPr>
      <xdr:spPr>
        <a:xfrm>
          <a:off x="1866900" y="478440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170</xdr:row>
      <xdr:rowOff>19050</xdr:rowOff>
    </xdr:from>
    <xdr:ext cx="171450" cy="409575"/>
    <xdr:sp>
      <xdr:nvSpPr>
        <xdr:cNvPr id="8" name="TextBox 2"/>
        <xdr:cNvSpPr txBox="1">
          <a:spLocks noChangeArrowheads="1"/>
        </xdr:cNvSpPr>
      </xdr:nvSpPr>
      <xdr:spPr>
        <a:xfrm>
          <a:off x="1866900" y="47844075"/>
          <a:ext cx="171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171</xdr:row>
      <xdr:rowOff>0</xdr:rowOff>
    </xdr:from>
    <xdr:ext cx="171450" cy="400050"/>
    <xdr:sp>
      <xdr:nvSpPr>
        <xdr:cNvPr id="9" name="TextBox 1"/>
        <xdr:cNvSpPr txBox="1">
          <a:spLocks noChangeArrowheads="1"/>
        </xdr:cNvSpPr>
      </xdr:nvSpPr>
      <xdr:spPr>
        <a:xfrm>
          <a:off x="1866900" y="480917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171</xdr:row>
      <xdr:rowOff>0</xdr:rowOff>
    </xdr:from>
    <xdr:ext cx="171450" cy="400050"/>
    <xdr:sp>
      <xdr:nvSpPr>
        <xdr:cNvPr id="10" name="TextBox 2"/>
        <xdr:cNvSpPr txBox="1">
          <a:spLocks noChangeArrowheads="1"/>
        </xdr:cNvSpPr>
      </xdr:nvSpPr>
      <xdr:spPr>
        <a:xfrm>
          <a:off x="1866900" y="480917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169</xdr:row>
      <xdr:rowOff>19050</xdr:rowOff>
    </xdr:from>
    <xdr:ext cx="171450" cy="400050"/>
    <xdr:sp>
      <xdr:nvSpPr>
        <xdr:cNvPr id="11" name="TextBox 11"/>
        <xdr:cNvSpPr txBox="1">
          <a:spLocks noChangeArrowheads="1"/>
        </xdr:cNvSpPr>
      </xdr:nvSpPr>
      <xdr:spPr>
        <a:xfrm>
          <a:off x="1866900" y="474821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169</xdr:row>
      <xdr:rowOff>19050</xdr:rowOff>
    </xdr:from>
    <xdr:ext cx="171450" cy="400050"/>
    <xdr:sp>
      <xdr:nvSpPr>
        <xdr:cNvPr id="12" name="TextBox 12"/>
        <xdr:cNvSpPr txBox="1">
          <a:spLocks noChangeArrowheads="1"/>
        </xdr:cNvSpPr>
      </xdr:nvSpPr>
      <xdr:spPr>
        <a:xfrm>
          <a:off x="1866900" y="474821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170</xdr:row>
      <xdr:rowOff>0</xdr:rowOff>
    </xdr:from>
    <xdr:ext cx="171450" cy="400050"/>
    <xdr:sp>
      <xdr:nvSpPr>
        <xdr:cNvPr id="13" name="TextBox 1"/>
        <xdr:cNvSpPr txBox="1">
          <a:spLocks noChangeArrowheads="1"/>
        </xdr:cNvSpPr>
      </xdr:nvSpPr>
      <xdr:spPr>
        <a:xfrm>
          <a:off x="1866900" y="478250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170</xdr:row>
      <xdr:rowOff>0</xdr:rowOff>
    </xdr:from>
    <xdr:ext cx="171450" cy="400050"/>
    <xdr:sp>
      <xdr:nvSpPr>
        <xdr:cNvPr id="14" name="TextBox 2"/>
        <xdr:cNvSpPr txBox="1">
          <a:spLocks noChangeArrowheads="1"/>
        </xdr:cNvSpPr>
      </xdr:nvSpPr>
      <xdr:spPr>
        <a:xfrm>
          <a:off x="1866900" y="478250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171</xdr:row>
      <xdr:rowOff>0</xdr:rowOff>
    </xdr:from>
    <xdr:ext cx="171450" cy="400050"/>
    <xdr:sp>
      <xdr:nvSpPr>
        <xdr:cNvPr id="15" name="TextBox 1"/>
        <xdr:cNvSpPr txBox="1">
          <a:spLocks noChangeArrowheads="1"/>
        </xdr:cNvSpPr>
      </xdr:nvSpPr>
      <xdr:spPr>
        <a:xfrm>
          <a:off x="1866900" y="480917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171</xdr:row>
      <xdr:rowOff>0</xdr:rowOff>
    </xdr:from>
    <xdr:ext cx="171450" cy="400050"/>
    <xdr:sp>
      <xdr:nvSpPr>
        <xdr:cNvPr id="16" name="TextBox 2"/>
        <xdr:cNvSpPr txBox="1">
          <a:spLocks noChangeArrowheads="1"/>
        </xdr:cNvSpPr>
      </xdr:nvSpPr>
      <xdr:spPr>
        <a:xfrm>
          <a:off x="1866900" y="480917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172</xdr:row>
      <xdr:rowOff>19050</xdr:rowOff>
    </xdr:from>
    <xdr:ext cx="171450" cy="400050"/>
    <xdr:sp>
      <xdr:nvSpPr>
        <xdr:cNvPr id="17" name="TextBox 1"/>
        <xdr:cNvSpPr txBox="1">
          <a:spLocks noChangeArrowheads="1"/>
        </xdr:cNvSpPr>
      </xdr:nvSpPr>
      <xdr:spPr>
        <a:xfrm>
          <a:off x="1866900" y="483774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172</xdr:row>
      <xdr:rowOff>19050</xdr:rowOff>
    </xdr:from>
    <xdr:ext cx="171450" cy="400050"/>
    <xdr:sp>
      <xdr:nvSpPr>
        <xdr:cNvPr id="18" name="TextBox 2"/>
        <xdr:cNvSpPr txBox="1">
          <a:spLocks noChangeArrowheads="1"/>
        </xdr:cNvSpPr>
      </xdr:nvSpPr>
      <xdr:spPr>
        <a:xfrm>
          <a:off x="1866900" y="483774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171450" cy="400050"/>
    <xdr:sp>
      <xdr:nvSpPr>
        <xdr:cNvPr id="19" name="TextBox 1"/>
        <xdr:cNvSpPr txBox="1">
          <a:spLocks noChangeArrowheads="1"/>
        </xdr:cNvSpPr>
      </xdr:nvSpPr>
      <xdr:spPr>
        <a:xfrm>
          <a:off x="1866900" y="486251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171450" cy="400050"/>
    <xdr:sp>
      <xdr:nvSpPr>
        <xdr:cNvPr id="20" name="TextBox 2"/>
        <xdr:cNvSpPr txBox="1">
          <a:spLocks noChangeArrowheads="1"/>
        </xdr:cNvSpPr>
      </xdr:nvSpPr>
      <xdr:spPr>
        <a:xfrm>
          <a:off x="1866900" y="486251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176</xdr:row>
      <xdr:rowOff>19050</xdr:rowOff>
    </xdr:from>
    <xdr:ext cx="171450" cy="400050"/>
    <xdr:sp>
      <xdr:nvSpPr>
        <xdr:cNvPr id="21" name="TextBox 21"/>
        <xdr:cNvSpPr txBox="1">
          <a:spLocks noChangeArrowheads="1"/>
        </xdr:cNvSpPr>
      </xdr:nvSpPr>
      <xdr:spPr>
        <a:xfrm>
          <a:off x="1866900" y="494442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176</xdr:row>
      <xdr:rowOff>19050</xdr:rowOff>
    </xdr:from>
    <xdr:ext cx="171450" cy="400050"/>
    <xdr:sp>
      <xdr:nvSpPr>
        <xdr:cNvPr id="22" name="TextBox 22"/>
        <xdr:cNvSpPr txBox="1">
          <a:spLocks noChangeArrowheads="1"/>
        </xdr:cNvSpPr>
      </xdr:nvSpPr>
      <xdr:spPr>
        <a:xfrm>
          <a:off x="1866900" y="494442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176</xdr:row>
      <xdr:rowOff>0</xdr:rowOff>
    </xdr:from>
    <xdr:ext cx="171450" cy="400050"/>
    <xdr:sp>
      <xdr:nvSpPr>
        <xdr:cNvPr id="23" name="TextBox 1"/>
        <xdr:cNvSpPr txBox="1">
          <a:spLocks noChangeArrowheads="1"/>
        </xdr:cNvSpPr>
      </xdr:nvSpPr>
      <xdr:spPr>
        <a:xfrm>
          <a:off x="1866900" y="494252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1543050</xdr:colOff>
      <xdr:row>176</xdr:row>
      <xdr:rowOff>0</xdr:rowOff>
    </xdr:from>
    <xdr:ext cx="171450" cy="400050"/>
    <xdr:sp>
      <xdr:nvSpPr>
        <xdr:cNvPr id="24" name="TextBox 2"/>
        <xdr:cNvSpPr txBox="1">
          <a:spLocks noChangeArrowheads="1"/>
        </xdr:cNvSpPr>
      </xdr:nvSpPr>
      <xdr:spPr>
        <a:xfrm>
          <a:off x="1866900" y="4942522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1590675</xdr:colOff>
      <xdr:row>211</xdr:row>
      <xdr:rowOff>19050</xdr:rowOff>
    </xdr:from>
    <xdr:ext cx="180975" cy="419100"/>
    <xdr:sp>
      <xdr:nvSpPr>
        <xdr:cNvPr id="1" name="TextBox 1"/>
        <xdr:cNvSpPr txBox="1">
          <a:spLocks noChangeArrowheads="1"/>
        </xdr:cNvSpPr>
      </xdr:nvSpPr>
      <xdr:spPr>
        <a:xfrm>
          <a:off x="1914525" y="531590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211</xdr:row>
      <xdr:rowOff>19050</xdr:rowOff>
    </xdr:from>
    <xdr:ext cx="180975" cy="419100"/>
    <xdr:sp>
      <xdr:nvSpPr>
        <xdr:cNvPr id="2" name="TextBox 2"/>
        <xdr:cNvSpPr txBox="1">
          <a:spLocks noChangeArrowheads="1"/>
        </xdr:cNvSpPr>
      </xdr:nvSpPr>
      <xdr:spPr>
        <a:xfrm>
          <a:off x="1914525" y="531590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218</xdr:row>
      <xdr:rowOff>0</xdr:rowOff>
    </xdr:from>
    <xdr:ext cx="180975" cy="419100"/>
    <xdr:sp>
      <xdr:nvSpPr>
        <xdr:cNvPr id="3" name="TextBox 1"/>
        <xdr:cNvSpPr txBox="1">
          <a:spLocks noChangeArrowheads="1"/>
        </xdr:cNvSpPr>
      </xdr:nvSpPr>
      <xdr:spPr>
        <a:xfrm>
          <a:off x="1914525" y="55073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218</xdr:row>
      <xdr:rowOff>0</xdr:rowOff>
    </xdr:from>
    <xdr:ext cx="180975" cy="419100"/>
    <xdr:sp>
      <xdr:nvSpPr>
        <xdr:cNvPr id="4" name="TextBox 2"/>
        <xdr:cNvSpPr txBox="1">
          <a:spLocks noChangeArrowheads="1"/>
        </xdr:cNvSpPr>
      </xdr:nvSpPr>
      <xdr:spPr>
        <a:xfrm>
          <a:off x="1857375" y="55073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219</xdr:row>
      <xdr:rowOff>0</xdr:rowOff>
    </xdr:from>
    <xdr:ext cx="180975" cy="419100"/>
    <xdr:sp>
      <xdr:nvSpPr>
        <xdr:cNvPr id="5" name="TextBox 1"/>
        <xdr:cNvSpPr txBox="1">
          <a:spLocks noChangeArrowheads="1"/>
        </xdr:cNvSpPr>
      </xdr:nvSpPr>
      <xdr:spPr>
        <a:xfrm>
          <a:off x="1914525" y="553307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219</xdr:row>
      <xdr:rowOff>0</xdr:rowOff>
    </xdr:from>
    <xdr:ext cx="180975" cy="419100"/>
    <xdr:sp>
      <xdr:nvSpPr>
        <xdr:cNvPr id="6" name="TextBox 2"/>
        <xdr:cNvSpPr txBox="1">
          <a:spLocks noChangeArrowheads="1"/>
        </xdr:cNvSpPr>
      </xdr:nvSpPr>
      <xdr:spPr>
        <a:xfrm>
          <a:off x="1857375" y="553307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208</xdr:row>
      <xdr:rowOff>19050</xdr:rowOff>
    </xdr:from>
    <xdr:ext cx="180975" cy="400050"/>
    <xdr:sp>
      <xdr:nvSpPr>
        <xdr:cNvPr id="7" name="TextBox 1"/>
        <xdr:cNvSpPr txBox="1">
          <a:spLocks noChangeArrowheads="1"/>
        </xdr:cNvSpPr>
      </xdr:nvSpPr>
      <xdr:spPr>
        <a:xfrm>
          <a:off x="1914525" y="521874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208</xdr:row>
      <xdr:rowOff>19050</xdr:rowOff>
    </xdr:from>
    <xdr:ext cx="180975" cy="400050"/>
    <xdr:sp>
      <xdr:nvSpPr>
        <xdr:cNvPr id="8" name="TextBox 2"/>
        <xdr:cNvSpPr txBox="1">
          <a:spLocks noChangeArrowheads="1"/>
        </xdr:cNvSpPr>
      </xdr:nvSpPr>
      <xdr:spPr>
        <a:xfrm>
          <a:off x="1857375" y="521874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209</xdr:row>
      <xdr:rowOff>0</xdr:rowOff>
    </xdr:from>
    <xdr:ext cx="180975" cy="419100"/>
    <xdr:sp>
      <xdr:nvSpPr>
        <xdr:cNvPr id="9" name="TextBox 1"/>
        <xdr:cNvSpPr txBox="1">
          <a:spLocks noChangeArrowheads="1"/>
        </xdr:cNvSpPr>
      </xdr:nvSpPr>
      <xdr:spPr>
        <a:xfrm>
          <a:off x="1914525" y="524922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209</xdr:row>
      <xdr:rowOff>0</xdr:rowOff>
    </xdr:from>
    <xdr:ext cx="180975" cy="419100"/>
    <xdr:sp>
      <xdr:nvSpPr>
        <xdr:cNvPr id="10" name="TextBox 2"/>
        <xdr:cNvSpPr txBox="1">
          <a:spLocks noChangeArrowheads="1"/>
        </xdr:cNvSpPr>
      </xdr:nvSpPr>
      <xdr:spPr>
        <a:xfrm>
          <a:off x="1857375" y="524922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207</xdr:row>
      <xdr:rowOff>19050</xdr:rowOff>
    </xdr:from>
    <xdr:ext cx="180975" cy="409575"/>
    <xdr:sp>
      <xdr:nvSpPr>
        <xdr:cNvPr id="11" name="TextBox 11"/>
        <xdr:cNvSpPr txBox="1">
          <a:spLocks noChangeArrowheads="1"/>
        </xdr:cNvSpPr>
      </xdr:nvSpPr>
      <xdr:spPr>
        <a:xfrm>
          <a:off x="1914525" y="518255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207</xdr:row>
      <xdr:rowOff>19050</xdr:rowOff>
    </xdr:from>
    <xdr:ext cx="180975" cy="409575"/>
    <xdr:sp>
      <xdr:nvSpPr>
        <xdr:cNvPr id="12" name="TextBox 12"/>
        <xdr:cNvSpPr txBox="1">
          <a:spLocks noChangeArrowheads="1"/>
        </xdr:cNvSpPr>
      </xdr:nvSpPr>
      <xdr:spPr>
        <a:xfrm>
          <a:off x="1914525" y="518255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208</xdr:row>
      <xdr:rowOff>0</xdr:rowOff>
    </xdr:from>
    <xdr:ext cx="180975" cy="419100"/>
    <xdr:sp>
      <xdr:nvSpPr>
        <xdr:cNvPr id="13" name="TextBox 1"/>
        <xdr:cNvSpPr txBox="1">
          <a:spLocks noChangeArrowheads="1"/>
        </xdr:cNvSpPr>
      </xdr:nvSpPr>
      <xdr:spPr>
        <a:xfrm>
          <a:off x="1914525" y="521684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208</xdr:row>
      <xdr:rowOff>0</xdr:rowOff>
    </xdr:from>
    <xdr:ext cx="180975" cy="419100"/>
    <xdr:sp>
      <xdr:nvSpPr>
        <xdr:cNvPr id="14" name="TextBox 2"/>
        <xdr:cNvSpPr txBox="1">
          <a:spLocks noChangeArrowheads="1"/>
        </xdr:cNvSpPr>
      </xdr:nvSpPr>
      <xdr:spPr>
        <a:xfrm>
          <a:off x="1857375" y="5216842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209</xdr:row>
      <xdr:rowOff>0</xdr:rowOff>
    </xdr:from>
    <xdr:ext cx="180975" cy="419100"/>
    <xdr:sp>
      <xdr:nvSpPr>
        <xdr:cNvPr id="15" name="TextBox 1"/>
        <xdr:cNvSpPr txBox="1">
          <a:spLocks noChangeArrowheads="1"/>
        </xdr:cNvSpPr>
      </xdr:nvSpPr>
      <xdr:spPr>
        <a:xfrm>
          <a:off x="1914525" y="524922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209</xdr:row>
      <xdr:rowOff>0</xdr:rowOff>
    </xdr:from>
    <xdr:ext cx="180975" cy="419100"/>
    <xdr:sp>
      <xdr:nvSpPr>
        <xdr:cNvPr id="16" name="TextBox 2"/>
        <xdr:cNvSpPr txBox="1">
          <a:spLocks noChangeArrowheads="1"/>
        </xdr:cNvSpPr>
      </xdr:nvSpPr>
      <xdr:spPr>
        <a:xfrm>
          <a:off x="1857375" y="524922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210</xdr:row>
      <xdr:rowOff>19050</xdr:rowOff>
    </xdr:from>
    <xdr:ext cx="180975" cy="409575"/>
    <xdr:sp>
      <xdr:nvSpPr>
        <xdr:cNvPr id="17" name="TextBox 1"/>
        <xdr:cNvSpPr txBox="1">
          <a:spLocks noChangeArrowheads="1"/>
        </xdr:cNvSpPr>
      </xdr:nvSpPr>
      <xdr:spPr>
        <a:xfrm>
          <a:off x="1914525" y="528351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210</xdr:row>
      <xdr:rowOff>19050</xdr:rowOff>
    </xdr:from>
    <xdr:ext cx="180975" cy="409575"/>
    <xdr:sp>
      <xdr:nvSpPr>
        <xdr:cNvPr id="18" name="TextBox 2"/>
        <xdr:cNvSpPr txBox="1">
          <a:spLocks noChangeArrowheads="1"/>
        </xdr:cNvSpPr>
      </xdr:nvSpPr>
      <xdr:spPr>
        <a:xfrm>
          <a:off x="1857375" y="528351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211</xdr:row>
      <xdr:rowOff>0</xdr:rowOff>
    </xdr:from>
    <xdr:ext cx="180975" cy="419100"/>
    <xdr:sp>
      <xdr:nvSpPr>
        <xdr:cNvPr id="19" name="TextBox 1"/>
        <xdr:cNvSpPr txBox="1">
          <a:spLocks noChangeArrowheads="1"/>
        </xdr:cNvSpPr>
      </xdr:nvSpPr>
      <xdr:spPr>
        <a:xfrm>
          <a:off x="1914525" y="531399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211</xdr:row>
      <xdr:rowOff>0</xdr:rowOff>
    </xdr:from>
    <xdr:ext cx="180975" cy="419100"/>
    <xdr:sp>
      <xdr:nvSpPr>
        <xdr:cNvPr id="20" name="TextBox 2"/>
        <xdr:cNvSpPr txBox="1">
          <a:spLocks noChangeArrowheads="1"/>
        </xdr:cNvSpPr>
      </xdr:nvSpPr>
      <xdr:spPr>
        <a:xfrm>
          <a:off x="1857375" y="531399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214</xdr:row>
      <xdr:rowOff>19050</xdr:rowOff>
    </xdr:from>
    <xdr:ext cx="180975" cy="390525"/>
    <xdr:sp>
      <xdr:nvSpPr>
        <xdr:cNvPr id="21" name="TextBox 21"/>
        <xdr:cNvSpPr txBox="1">
          <a:spLocks noChangeArrowheads="1"/>
        </xdr:cNvSpPr>
      </xdr:nvSpPr>
      <xdr:spPr>
        <a:xfrm>
          <a:off x="1914525" y="539972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214</xdr:row>
      <xdr:rowOff>19050</xdr:rowOff>
    </xdr:from>
    <xdr:ext cx="180975" cy="390525"/>
    <xdr:sp>
      <xdr:nvSpPr>
        <xdr:cNvPr id="22" name="TextBox 22"/>
        <xdr:cNvSpPr txBox="1">
          <a:spLocks noChangeArrowheads="1"/>
        </xdr:cNvSpPr>
      </xdr:nvSpPr>
      <xdr:spPr>
        <a:xfrm>
          <a:off x="1914525" y="539972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1590675</xdr:colOff>
      <xdr:row>214</xdr:row>
      <xdr:rowOff>0</xdr:rowOff>
    </xdr:from>
    <xdr:ext cx="180975" cy="409575"/>
    <xdr:sp>
      <xdr:nvSpPr>
        <xdr:cNvPr id="23" name="TextBox 1"/>
        <xdr:cNvSpPr txBox="1">
          <a:spLocks noChangeArrowheads="1"/>
        </xdr:cNvSpPr>
      </xdr:nvSpPr>
      <xdr:spPr>
        <a:xfrm>
          <a:off x="1914525" y="539781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214</xdr:row>
      <xdr:rowOff>0</xdr:rowOff>
    </xdr:from>
    <xdr:ext cx="180975" cy="409575"/>
    <xdr:sp>
      <xdr:nvSpPr>
        <xdr:cNvPr id="24" name="TextBox 2"/>
        <xdr:cNvSpPr txBox="1">
          <a:spLocks noChangeArrowheads="1"/>
        </xdr:cNvSpPr>
      </xdr:nvSpPr>
      <xdr:spPr>
        <a:xfrm>
          <a:off x="1857375" y="539781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1533525</xdr:colOff>
      <xdr:row>22</xdr:row>
      <xdr:rowOff>0</xdr:rowOff>
    </xdr:from>
    <xdr:ext cx="152400" cy="304800"/>
    <xdr:sp>
      <xdr:nvSpPr>
        <xdr:cNvPr id="1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2" name="TextBox 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3" name="TextBox 1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4" name="TextBox 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5" name="TextBox 1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6" name="TextBox 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7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8" name="TextBox 2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9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10" name="TextBox 2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11" name="TextBox 1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12" name="TextBox 1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13" name="TextBox 1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14" name="TextBox 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15" name="TextBox 1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16" name="TextBox 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17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18" name="TextBox 2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19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20" name="TextBox 2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21" name="TextBox 2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295275"/>
    <xdr:sp>
      <xdr:nvSpPr>
        <xdr:cNvPr id="22" name="TextBox 22"/>
        <xdr:cNvSpPr txBox="1">
          <a:spLocks noChangeArrowheads="1"/>
        </xdr:cNvSpPr>
      </xdr:nvSpPr>
      <xdr:spPr>
        <a:xfrm>
          <a:off x="1857375" y="550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23" name="TextBox 1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1533525</xdr:colOff>
      <xdr:row>22</xdr:row>
      <xdr:rowOff>0</xdr:rowOff>
    </xdr:from>
    <xdr:ext cx="152400" cy="304800"/>
    <xdr:sp>
      <xdr:nvSpPr>
        <xdr:cNvPr id="24" name="TextBox 2"/>
        <xdr:cNvSpPr txBox="1">
          <a:spLocks noChangeArrowheads="1"/>
        </xdr:cNvSpPr>
      </xdr:nvSpPr>
      <xdr:spPr>
        <a:xfrm>
          <a:off x="1857375" y="55054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REPORT/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28125" style="1" customWidth="1"/>
    <col min="4" max="4" width="10.421875" style="1" customWidth="1"/>
    <col min="5" max="5" width="13.57421875" style="1" customWidth="1"/>
    <col min="6" max="6" width="9.7109375" style="1" customWidth="1"/>
    <col min="7" max="8" width="23.7109375" style="1" customWidth="1"/>
    <col min="9" max="9" width="10.00390625" style="1" customWidth="1"/>
    <col min="10" max="10" width="10.28125" style="1" customWidth="1"/>
    <col min="11" max="11" width="13.421875" style="1" customWidth="1"/>
    <col min="12" max="16384" width="9.140625" style="1" customWidth="1"/>
  </cols>
  <sheetData>
    <row r="1" ht="24" customHeight="1">
      <c r="K1" s="38"/>
    </row>
    <row r="2" spans="5:11" ht="13.5" thickBot="1">
      <c r="E2" s="2"/>
      <c r="F2" s="2"/>
      <c r="G2" s="2"/>
      <c r="H2" s="2"/>
      <c r="I2" s="50" t="s">
        <v>333</v>
      </c>
      <c r="J2" s="164" t="s">
        <v>629</v>
      </c>
      <c r="K2" s="117"/>
    </row>
    <row r="3" spans="1:11" ht="30" thickTop="1">
      <c r="A3" s="3"/>
      <c r="B3" s="4"/>
      <c r="C3" s="4"/>
      <c r="D3" s="4"/>
      <c r="E3" s="4"/>
      <c r="F3" s="4"/>
      <c r="G3" s="4"/>
      <c r="H3" s="115"/>
      <c r="I3" s="115"/>
      <c r="J3" s="115"/>
      <c r="K3" s="116"/>
    </row>
    <row r="4" spans="1:11" ht="30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30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30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30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30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12.5" customHeight="1">
      <c r="A9" s="112" t="s">
        <v>178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1" ht="30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51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30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30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ht="13.5" thickTop="1"/>
  </sheetData>
  <sheetProtection/>
  <mergeCells count="3">
    <mergeCell ref="A9:K9"/>
    <mergeCell ref="H3:K3"/>
    <mergeCell ref="J2:K2"/>
  </mergeCells>
  <printOptions/>
  <pageMargins left="1.1811023622047245" right="0.9448818897637796" top="0.7480314960629921" bottom="0.984251968503937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85" zoomScaleSheetLayoutView="85" zoomScalePageLayoutView="0" workbookViewId="0" topLeftCell="A1">
      <pane ySplit="5" topLeftCell="A9" activePane="bottomLeft" state="frozen"/>
      <selection pane="topLeft" activeCell="C18" sqref="C18"/>
      <selection pane="bottomLeft" activeCell="H12" sqref="H12"/>
    </sheetView>
  </sheetViews>
  <sheetFormatPr defaultColWidth="9.140625" defaultRowHeight="15"/>
  <cols>
    <col min="1" max="1" width="4.8515625" style="57" customWidth="1"/>
    <col min="2" max="2" width="14.28125" style="52" customWidth="1"/>
    <col min="3" max="3" width="12.140625" style="57" customWidth="1"/>
    <col min="4" max="4" width="12.00390625" style="57" customWidth="1"/>
    <col min="5" max="5" width="12.7109375" style="57" customWidth="1"/>
    <col min="6" max="6" width="10.57421875" style="57" customWidth="1"/>
    <col min="7" max="7" width="9.421875" style="57" customWidth="1"/>
    <col min="8" max="8" width="7.8515625" style="57" customWidth="1"/>
    <col min="9" max="9" width="7.57421875" style="57" customWidth="1"/>
    <col min="10" max="10" width="7.421875" style="57" customWidth="1"/>
    <col min="11" max="11" width="6.7109375" style="57" customWidth="1"/>
    <col min="12" max="12" width="10.7109375" style="57" customWidth="1"/>
    <col min="13" max="13" width="10.00390625" style="57" customWidth="1"/>
    <col min="14" max="14" width="8.57421875" style="57" customWidth="1"/>
    <col min="15" max="15" width="4.7109375" style="57" customWidth="1"/>
    <col min="16" max="16" width="4.8515625" style="57" customWidth="1"/>
    <col min="17" max="18" width="8.140625" style="57" customWidth="1"/>
    <col min="19" max="16384" width="9.140625" style="52" customWidth="1"/>
  </cols>
  <sheetData>
    <row r="1" spans="1:18" ht="20.25" customHeight="1">
      <c r="A1" s="118" t="s">
        <v>335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7.25">
      <c r="A2" s="119" t="s">
        <v>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4" spans="1:18" s="53" customFormat="1" ht="33" customHeight="1">
      <c r="A4" s="135" t="s">
        <v>151</v>
      </c>
      <c r="B4" s="135" t="s">
        <v>184</v>
      </c>
      <c r="C4" s="129" t="s">
        <v>605</v>
      </c>
      <c r="D4" s="130" t="s">
        <v>606</v>
      </c>
      <c r="E4" s="132" t="s">
        <v>607</v>
      </c>
      <c r="F4" s="134" t="s">
        <v>608</v>
      </c>
      <c r="G4" s="120" t="s">
        <v>609</v>
      </c>
      <c r="H4" s="121"/>
      <c r="I4" s="121"/>
      <c r="J4" s="122"/>
      <c r="K4" s="123" t="s">
        <v>610</v>
      </c>
      <c r="L4" s="124" t="s">
        <v>611</v>
      </c>
      <c r="M4" s="125"/>
      <c r="N4" s="126"/>
      <c r="O4" s="127" t="s">
        <v>612</v>
      </c>
      <c r="P4" s="128"/>
      <c r="Q4" s="127" t="s">
        <v>613</v>
      </c>
      <c r="R4" s="128"/>
    </row>
    <row r="5" spans="1:18" s="53" customFormat="1" ht="41.25" customHeight="1">
      <c r="A5" s="135"/>
      <c r="B5" s="135"/>
      <c r="C5" s="129"/>
      <c r="D5" s="131"/>
      <c r="E5" s="133"/>
      <c r="F5" s="134"/>
      <c r="G5" s="83" t="s">
        <v>614</v>
      </c>
      <c r="H5" s="84" t="s">
        <v>615</v>
      </c>
      <c r="I5" s="84" t="s">
        <v>616</v>
      </c>
      <c r="J5" s="85" t="s">
        <v>617</v>
      </c>
      <c r="K5" s="123"/>
      <c r="L5" s="81" t="s">
        <v>331</v>
      </c>
      <c r="M5" s="84" t="s">
        <v>185</v>
      </c>
      <c r="N5" s="82" t="s">
        <v>618</v>
      </c>
      <c r="O5" s="87" t="s">
        <v>619</v>
      </c>
      <c r="P5" s="88" t="s">
        <v>620</v>
      </c>
      <c r="Q5" s="87" t="s">
        <v>621</v>
      </c>
      <c r="R5" s="88" t="s">
        <v>622</v>
      </c>
    </row>
    <row r="6" spans="1:18" s="53" customFormat="1" ht="12.75">
      <c r="A6" s="91">
        <v>1</v>
      </c>
      <c r="B6" s="91">
        <v>2</v>
      </c>
      <c r="C6" s="89">
        <v>3</v>
      </c>
      <c r="D6" s="90">
        <v>4</v>
      </c>
      <c r="E6" s="103">
        <v>5</v>
      </c>
      <c r="F6" s="105">
        <v>6</v>
      </c>
      <c r="G6" s="83">
        <v>7</v>
      </c>
      <c r="H6" s="84">
        <v>8</v>
      </c>
      <c r="I6" s="84">
        <v>9</v>
      </c>
      <c r="J6" s="85">
        <v>10</v>
      </c>
      <c r="K6" s="86">
        <v>11</v>
      </c>
      <c r="L6" s="81">
        <v>12</v>
      </c>
      <c r="M6" s="84">
        <v>13</v>
      </c>
      <c r="N6" s="82">
        <v>14</v>
      </c>
      <c r="O6" s="87">
        <v>15</v>
      </c>
      <c r="P6" s="88">
        <v>16</v>
      </c>
      <c r="Q6" s="87">
        <v>17</v>
      </c>
      <c r="R6" s="88">
        <v>18</v>
      </c>
    </row>
    <row r="7" spans="1:18" ht="21" customHeight="1">
      <c r="A7" s="54">
        <v>1</v>
      </c>
      <c r="B7" s="55" t="s">
        <v>186</v>
      </c>
      <c r="C7" s="56">
        <v>59.5</v>
      </c>
      <c r="D7" s="56">
        <f>'249 list(civil&amp;equip)'!G15</f>
        <v>35.11</v>
      </c>
      <c r="E7" s="93"/>
      <c r="F7" s="106">
        <v>6</v>
      </c>
      <c r="G7" s="95"/>
      <c r="H7" s="56"/>
      <c r="I7" s="56"/>
      <c r="J7" s="96"/>
      <c r="K7" s="106">
        <v>6</v>
      </c>
      <c r="L7" s="101">
        <v>6</v>
      </c>
      <c r="M7" s="56"/>
      <c r="N7" s="109"/>
      <c r="O7" s="101">
        <v>6</v>
      </c>
      <c r="P7" s="109"/>
      <c r="Q7" s="101">
        <v>6</v>
      </c>
      <c r="R7" s="109"/>
    </row>
    <row r="8" spans="1:18" ht="21" customHeight="1">
      <c r="A8" s="54">
        <f>A7+1</f>
        <v>2</v>
      </c>
      <c r="B8" s="55" t="s">
        <v>187</v>
      </c>
      <c r="C8" s="56">
        <v>79.42</v>
      </c>
      <c r="D8" s="56">
        <f>'249 list(civil&amp;equip)'!G25</f>
        <v>72.31</v>
      </c>
      <c r="E8" s="93"/>
      <c r="F8" s="106">
        <v>6</v>
      </c>
      <c r="G8" s="95"/>
      <c r="H8" s="56"/>
      <c r="I8" s="56"/>
      <c r="J8" s="96"/>
      <c r="K8" s="106">
        <v>6</v>
      </c>
      <c r="L8" s="101">
        <v>6</v>
      </c>
      <c r="M8" s="56"/>
      <c r="N8" s="109"/>
      <c r="O8" s="101">
        <v>6</v>
      </c>
      <c r="P8" s="109"/>
      <c r="Q8" s="101">
        <v>6</v>
      </c>
      <c r="R8" s="109"/>
    </row>
    <row r="9" spans="1:18" ht="26.25" customHeight="1">
      <c r="A9" s="54">
        <f aca="true" t="shared" si="0" ref="A9:A19">A8+1</f>
        <v>3</v>
      </c>
      <c r="B9" s="55" t="s">
        <v>188</v>
      </c>
      <c r="C9" s="56">
        <v>104</v>
      </c>
      <c r="D9" s="56">
        <f>'249 list(civil&amp;equip)'!G39</f>
        <v>94.087</v>
      </c>
      <c r="E9" s="93"/>
      <c r="F9" s="106">
        <v>7</v>
      </c>
      <c r="G9" s="95"/>
      <c r="H9" s="56"/>
      <c r="I9" s="56"/>
      <c r="J9" s="96"/>
      <c r="K9" s="106">
        <v>7</v>
      </c>
      <c r="L9" s="101">
        <v>7</v>
      </c>
      <c r="M9" s="56"/>
      <c r="N9" s="109"/>
      <c r="O9" s="101">
        <v>7</v>
      </c>
      <c r="P9" s="109"/>
      <c r="Q9" s="101">
        <v>7</v>
      </c>
      <c r="R9" s="109"/>
    </row>
    <row r="10" spans="1:18" ht="22.5" customHeight="1">
      <c r="A10" s="54">
        <f t="shared" si="0"/>
        <v>4</v>
      </c>
      <c r="B10" s="55" t="s">
        <v>189</v>
      </c>
      <c r="C10" s="56">
        <v>103.05</v>
      </c>
      <c r="D10" s="56">
        <f>'249 list(civil&amp;equip)'!G57</f>
        <v>88.82</v>
      </c>
      <c r="E10" s="93">
        <f>'249 list(civil&amp;equip)'!F51-'249 list(civil&amp;equip)'!G51</f>
        <v>5.34</v>
      </c>
      <c r="F10" s="106">
        <v>14</v>
      </c>
      <c r="G10" s="95"/>
      <c r="H10" s="56"/>
      <c r="I10" s="56"/>
      <c r="J10" s="96"/>
      <c r="K10" s="106">
        <v>14</v>
      </c>
      <c r="L10" s="101">
        <v>14</v>
      </c>
      <c r="M10" s="56"/>
      <c r="N10" s="109"/>
      <c r="O10" s="101">
        <v>13</v>
      </c>
      <c r="P10" s="109">
        <v>1</v>
      </c>
      <c r="Q10" s="101">
        <v>13</v>
      </c>
      <c r="R10" s="109">
        <v>1</v>
      </c>
    </row>
    <row r="11" spans="1:18" ht="21" customHeight="1">
      <c r="A11" s="54">
        <f t="shared" si="0"/>
        <v>5</v>
      </c>
      <c r="B11" s="55" t="s">
        <v>190</v>
      </c>
      <c r="C11" s="56">
        <v>68</v>
      </c>
      <c r="D11" s="56">
        <f>'249 list(civil&amp;equip)'!G70</f>
        <v>52.96</v>
      </c>
      <c r="E11" s="93"/>
      <c r="F11" s="106">
        <v>1</v>
      </c>
      <c r="G11" s="95"/>
      <c r="H11" s="56"/>
      <c r="I11" s="56"/>
      <c r="J11" s="96"/>
      <c r="K11" s="106">
        <v>1</v>
      </c>
      <c r="L11" s="101">
        <v>1</v>
      </c>
      <c r="M11" s="56"/>
      <c r="N11" s="109"/>
      <c r="O11" s="101">
        <v>1</v>
      </c>
      <c r="P11" s="109"/>
      <c r="Q11" s="101">
        <v>1</v>
      </c>
      <c r="R11" s="109"/>
    </row>
    <row r="12" spans="1:18" ht="21" customHeight="1">
      <c r="A12" s="54">
        <f t="shared" si="0"/>
        <v>6</v>
      </c>
      <c r="B12" s="55" t="s">
        <v>191</v>
      </c>
      <c r="C12" s="56">
        <v>19.5</v>
      </c>
      <c r="D12" s="56">
        <f>'249 list(civil&amp;equip)'!G86</f>
        <v>12.32</v>
      </c>
      <c r="E12" s="93"/>
      <c r="F12" s="106">
        <v>3</v>
      </c>
      <c r="G12" s="95"/>
      <c r="H12" s="56"/>
      <c r="I12" s="56"/>
      <c r="J12" s="96"/>
      <c r="K12" s="106">
        <v>3</v>
      </c>
      <c r="L12" s="101">
        <v>3</v>
      </c>
      <c r="M12" s="56"/>
      <c r="N12" s="109"/>
      <c r="O12" s="101">
        <v>3</v>
      </c>
      <c r="P12" s="109"/>
      <c r="Q12" s="101">
        <v>3</v>
      </c>
      <c r="R12" s="109"/>
    </row>
    <row r="13" spans="1:18" ht="21" customHeight="1">
      <c r="A13" s="63">
        <f t="shared" si="0"/>
        <v>7</v>
      </c>
      <c r="B13" s="22" t="s">
        <v>334</v>
      </c>
      <c r="C13" s="11">
        <v>64.1</v>
      </c>
      <c r="D13" s="11">
        <f>'249 list(civil&amp;equip)'!G104</f>
        <v>56.37</v>
      </c>
      <c r="E13" s="94"/>
      <c r="F13" s="107">
        <v>12</v>
      </c>
      <c r="G13" s="97"/>
      <c r="H13" s="11"/>
      <c r="I13" s="11"/>
      <c r="J13" s="98"/>
      <c r="K13" s="107">
        <v>12</v>
      </c>
      <c r="L13" s="102">
        <v>12</v>
      </c>
      <c r="M13" s="11"/>
      <c r="N13" s="110"/>
      <c r="O13" s="102">
        <v>12</v>
      </c>
      <c r="P13" s="110"/>
      <c r="Q13" s="102">
        <v>12</v>
      </c>
      <c r="R13" s="110"/>
    </row>
    <row r="14" spans="1:19" s="64" customFormat="1" ht="21" customHeight="1">
      <c r="A14" s="63">
        <f t="shared" si="0"/>
        <v>8</v>
      </c>
      <c r="B14" s="22" t="s">
        <v>192</v>
      </c>
      <c r="C14" s="11">
        <v>37.5</v>
      </c>
      <c r="D14" s="11">
        <f>'249 list(civil&amp;equip)'!G112</f>
        <v>19.509999999999998</v>
      </c>
      <c r="E14" s="94">
        <f>'249 list(civil&amp;equip)'!O106+'249 list(civil&amp;equip)'!O108+'249 list(civil&amp;equip)'!O109</f>
        <v>15.27</v>
      </c>
      <c r="F14" s="107">
        <v>4</v>
      </c>
      <c r="G14" s="97"/>
      <c r="H14" s="11"/>
      <c r="I14" s="11"/>
      <c r="J14" s="98"/>
      <c r="K14" s="107">
        <v>4</v>
      </c>
      <c r="L14" s="102">
        <v>3</v>
      </c>
      <c r="M14" s="11"/>
      <c r="N14" s="110">
        <v>1</v>
      </c>
      <c r="O14" s="102"/>
      <c r="P14" s="110">
        <v>3</v>
      </c>
      <c r="Q14" s="102">
        <v>3</v>
      </c>
      <c r="R14" s="110">
        <v>1</v>
      </c>
      <c r="S14" s="65"/>
    </row>
    <row r="15" spans="1:18" ht="21" customHeight="1">
      <c r="A15" s="63">
        <f t="shared" si="0"/>
        <v>9</v>
      </c>
      <c r="B15" s="22" t="s">
        <v>193</v>
      </c>
      <c r="C15" s="11">
        <v>31.009999999999998</v>
      </c>
      <c r="D15" s="11">
        <f>'249 list(civil&amp;equip)'!G123</f>
        <v>26.25</v>
      </c>
      <c r="E15" s="94"/>
      <c r="F15" s="107">
        <v>4</v>
      </c>
      <c r="G15" s="97"/>
      <c r="H15" s="11"/>
      <c r="I15" s="11"/>
      <c r="J15" s="98"/>
      <c r="K15" s="107">
        <v>4</v>
      </c>
      <c r="L15" s="102">
        <v>4</v>
      </c>
      <c r="M15" s="11"/>
      <c r="N15" s="110"/>
      <c r="O15" s="102">
        <v>4</v>
      </c>
      <c r="P15" s="110"/>
      <c r="Q15" s="102">
        <v>4</v>
      </c>
      <c r="R15" s="110"/>
    </row>
    <row r="16" spans="1:18" ht="21" customHeight="1">
      <c r="A16" s="63">
        <f t="shared" si="0"/>
        <v>10</v>
      </c>
      <c r="B16" s="22" t="s">
        <v>194</v>
      </c>
      <c r="C16" s="11">
        <v>74.60000000000001</v>
      </c>
      <c r="D16" s="11">
        <f>'249 list(civil&amp;equip)'!G135</f>
        <v>58.849999999999994</v>
      </c>
      <c r="E16" s="94">
        <f>'249 list(civil&amp;equip)'!F129</f>
        <v>0.5</v>
      </c>
      <c r="F16" s="107">
        <v>6</v>
      </c>
      <c r="G16" s="97"/>
      <c r="H16" s="11"/>
      <c r="I16" s="11"/>
      <c r="J16" s="98"/>
      <c r="K16" s="107">
        <v>6</v>
      </c>
      <c r="L16" s="102">
        <v>6</v>
      </c>
      <c r="M16" s="11"/>
      <c r="N16" s="110"/>
      <c r="O16" s="102">
        <v>6</v>
      </c>
      <c r="P16" s="110">
        <v>1</v>
      </c>
      <c r="Q16" s="102">
        <v>6</v>
      </c>
      <c r="R16" s="110"/>
    </row>
    <row r="17" spans="1:18" ht="21" customHeight="1">
      <c r="A17" s="63">
        <f t="shared" si="0"/>
        <v>11</v>
      </c>
      <c r="B17" s="22" t="s">
        <v>195</v>
      </c>
      <c r="C17" s="11">
        <v>52.92</v>
      </c>
      <c r="D17" s="11">
        <f>'249 list(civil&amp;equip)'!G152</f>
        <v>44.98</v>
      </c>
      <c r="E17" s="94"/>
      <c r="F17" s="107">
        <v>7</v>
      </c>
      <c r="G17" s="97"/>
      <c r="H17" s="11"/>
      <c r="I17" s="11"/>
      <c r="J17" s="98"/>
      <c r="K17" s="107">
        <v>7</v>
      </c>
      <c r="L17" s="102">
        <v>7</v>
      </c>
      <c r="M17" s="11"/>
      <c r="N17" s="110"/>
      <c r="O17" s="102">
        <v>7</v>
      </c>
      <c r="P17" s="110"/>
      <c r="Q17" s="102">
        <v>7</v>
      </c>
      <c r="R17" s="110"/>
    </row>
    <row r="18" spans="1:18" ht="13.5">
      <c r="A18" s="63">
        <f t="shared" si="0"/>
        <v>12</v>
      </c>
      <c r="B18" s="22" t="s">
        <v>196</v>
      </c>
      <c r="C18" s="11">
        <v>212</v>
      </c>
      <c r="D18" s="11">
        <f>'249 list(civil&amp;equip)'!G162</f>
        <v>111.16</v>
      </c>
      <c r="E18" s="94">
        <f>'249 list(civil&amp;equip)'!F159-'249 list(civil&amp;equip)'!G159</f>
        <v>15.399999999999999</v>
      </c>
      <c r="F18" s="107">
        <v>6</v>
      </c>
      <c r="G18" s="97"/>
      <c r="H18" s="11"/>
      <c r="I18" s="11"/>
      <c r="J18" s="98"/>
      <c r="K18" s="107">
        <v>6</v>
      </c>
      <c r="L18" s="102">
        <v>5</v>
      </c>
      <c r="M18" s="92">
        <v>1</v>
      </c>
      <c r="N18" s="110"/>
      <c r="O18" s="102">
        <v>5</v>
      </c>
      <c r="P18" s="110">
        <v>1</v>
      </c>
      <c r="Q18" s="102">
        <v>5</v>
      </c>
      <c r="R18" s="110">
        <v>1</v>
      </c>
    </row>
    <row r="19" spans="1:18" ht="21" customHeight="1">
      <c r="A19" s="63">
        <f t="shared" si="0"/>
        <v>13</v>
      </c>
      <c r="B19" s="22" t="s">
        <v>197</v>
      </c>
      <c r="C19" s="11">
        <v>100.7</v>
      </c>
      <c r="D19" s="11">
        <f>'249 list(civil&amp;equip)'!G182</f>
        <v>51.88999999999999</v>
      </c>
      <c r="E19" s="94">
        <f>'249 list(civil&amp;equip)'!F174-'249 list(civil&amp;equip)'!G174</f>
        <v>41.63</v>
      </c>
      <c r="F19" s="107">
        <v>16</v>
      </c>
      <c r="G19" s="97"/>
      <c r="H19" s="11"/>
      <c r="I19" s="11"/>
      <c r="J19" s="98"/>
      <c r="K19" s="107">
        <v>16</v>
      </c>
      <c r="L19" s="102">
        <v>15</v>
      </c>
      <c r="M19" s="92">
        <v>1</v>
      </c>
      <c r="N19" s="110"/>
      <c r="O19" s="102">
        <v>15</v>
      </c>
      <c r="P19" s="110">
        <v>1</v>
      </c>
      <c r="Q19" s="102">
        <v>15</v>
      </c>
      <c r="R19" s="110">
        <v>1</v>
      </c>
    </row>
    <row r="20" spans="1:18" s="61" customFormat="1" ht="21" customHeight="1">
      <c r="A20" s="58"/>
      <c r="B20" s="58" t="s">
        <v>198</v>
      </c>
      <c r="C20" s="59">
        <f>SUM(C7:C19)</f>
        <v>1006.3000000000001</v>
      </c>
      <c r="D20" s="59">
        <f>SUM(D7:D19)</f>
        <v>724.617</v>
      </c>
      <c r="E20" s="104">
        <f>SUM(E7:E19)</f>
        <v>78.14</v>
      </c>
      <c r="F20" s="108">
        <f>SUM(F7:F19)</f>
        <v>92</v>
      </c>
      <c r="G20" s="99">
        <f aca="true" t="shared" si="1" ref="G20:R20">SUM(G7:G19)</f>
        <v>0</v>
      </c>
      <c r="H20" s="60">
        <f t="shared" si="1"/>
        <v>0</v>
      </c>
      <c r="I20" s="60">
        <f t="shared" si="1"/>
        <v>0</v>
      </c>
      <c r="J20" s="100">
        <f t="shared" si="1"/>
        <v>0</v>
      </c>
      <c r="K20" s="108">
        <f>SUM(K7:K19)</f>
        <v>92</v>
      </c>
      <c r="L20" s="99">
        <f t="shared" si="1"/>
        <v>89</v>
      </c>
      <c r="M20" s="60">
        <f t="shared" si="1"/>
        <v>2</v>
      </c>
      <c r="N20" s="100">
        <f t="shared" si="1"/>
        <v>1</v>
      </c>
      <c r="O20" s="99">
        <f t="shared" si="1"/>
        <v>85</v>
      </c>
      <c r="P20" s="100">
        <f t="shared" si="1"/>
        <v>7</v>
      </c>
      <c r="Q20" s="99">
        <f t="shared" si="1"/>
        <v>88</v>
      </c>
      <c r="R20" s="100">
        <f t="shared" si="1"/>
        <v>4</v>
      </c>
    </row>
  </sheetData>
  <sheetProtection/>
  <mergeCells count="13">
    <mergeCell ref="F4:F5"/>
    <mergeCell ref="A4:A5"/>
    <mergeCell ref="B4:B5"/>
    <mergeCell ref="A1:R1"/>
    <mergeCell ref="A2:R2"/>
    <mergeCell ref="G4:J4"/>
    <mergeCell ref="K4:K5"/>
    <mergeCell ref="L4:N4"/>
    <mergeCell ref="O4:P4"/>
    <mergeCell ref="Q4:R4"/>
    <mergeCell ref="C4:C5"/>
    <mergeCell ref="D4:D5"/>
    <mergeCell ref="E4:E5"/>
  </mergeCells>
  <printOptions/>
  <pageMargins left="0.9448818897637796" right="0.4330708661417323" top="0.5118110236220472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tabSelected="1" view="pageBreakPreview" zoomScale="55" zoomScaleNormal="85" zoomScaleSheetLayoutView="55" zoomScalePageLayoutView="0" workbookViewId="0" topLeftCell="A116">
      <selection activeCell="B157" sqref="B157"/>
    </sheetView>
  </sheetViews>
  <sheetFormatPr defaultColWidth="9.140625" defaultRowHeight="15"/>
  <cols>
    <col min="1" max="1" width="4.8515625" style="44" customWidth="1"/>
    <col min="2" max="2" width="9.140625" style="44" customWidth="1"/>
    <col min="3" max="3" width="16.00390625" style="44" customWidth="1"/>
    <col min="4" max="4" width="25.421875" style="48" customWidth="1"/>
    <col min="5" max="5" width="11.8515625" style="42" customWidth="1"/>
    <col min="6" max="6" width="10.7109375" style="49" customWidth="1"/>
    <col min="7" max="7" width="13.57421875" style="49" customWidth="1"/>
    <col min="8" max="8" width="20.7109375" style="49" customWidth="1"/>
    <col min="9" max="9" width="13.00390625" style="49" customWidth="1"/>
    <col min="10" max="10" width="25.140625" style="42" customWidth="1"/>
    <col min="11" max="11" width="13.00390625" style="44" customWidth="1"/>
    <col min="12" max="16384" width="9.140625" style="42" customWidth="1"/>
  </cols>
  <sheetData>
    <row r="1" spans="1:11" ht="22.5" customHeight="1">
      <c r="A1" s="146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2.5" customHeight="1">
      <c r="A2" s="147" t="s">
        <v>338</v>
      </c>
      <c r="B2" s="147" t="s">
        <v>339</v>
      </c>
      <c r="C2" s="147" t="s">
        <v>340</v>
      </c>
      <c r="D2" s="147" t="s">
        <v>341</v>
      </c>
      <c r="E2" s="147" t="s">
        <v>342</v>
      </c>
      <c r="F2" s="147" t="s">
        <v>343</v>
      </c>
      <c r="G2" s="147"/>
      <c r="H2" s="147" t="s">
        <v>344</v>
      </c>
      <c r="I2" s="147" t="s">
        <v>345</v>
      </c>
      <c r="J2" s="147"/>
      <c r="K2" s="147"/>
    </row>
    <row r="3" spans="1:11" ht="63.75" customHeight="1">
      <c r="A3" s="147"/>
      <c r="B3" s="147"/>
      <c r="C3" s="147"/>
      <c r="D3" s="147"/>
      <c r="E3" s="147"/>
      <c r="F3" s="62" t="s">
        <v>595</v>
      </c>
      <c r="G3" s="62" t="s">
        <v>346</v>
      </c>
      <c r="H3" s="147"/>
      <c r="I3" s="62" t="s">
        <v>347</v>
      </c>
      <c r="J3" s="62" t="s">
        <v>348</v>
      </c>
      <c r="K3" s="62" t="s">
        <v>349</v>
      </c>
    </row>
    <row r="4" spans="1:11" ht="27.75" customHeight="1">
      <c r="A4" s="141" t="s">
        <v>152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34.5" customHeight="1">
      <c r="A5" s="39">
        <v>1</v>
      </c>
      <c r="B5" s="39" t="s">
        <v>513</v>
      </c>
      <c r="C5" s="40" t="s">
        <v>350</v>
      </c>
      <c r="D5" s="40" t="s">
        <v>19</v>
      </c>
      <c r="E5" s="145" t="s">
        <v>540</v>
      </c>
      <c r="F5" s="41">
        <v>0.5</v>
      </c>
      <c r="G5" s="72">
        <v>0.44</v>
      </c>
      <c r="H5" s="40" t="s">
        <v>518</v>
      </c>
      <c r="I5" s="41" t="s">
        <v>519</v>
      </c>
      <c r="J5" s="40"/>
      <c r="K5" s="39"/>
    </row>
    <row r="6" spans="1:11" ht="34.5" customHeight="1">
      <c r="A6" s="39">
        <f>A5+1</f>
        <v>2</v>
      </c>
      <c r="B6" s="51" t="s">
        <v>512</v>
      </c>
      <c r="C6" s="40" t="s">
        <v>351</v>
      </c>
      <c r="D6" s="40" t="s">
        <v>20</v>
      </c>
      <c r="E6" s="145"/>
      <c r="F6" s="41">
        <v>1</v>
      </c>
      <c r="G6" s="72">
        <v>0.87</v>
      </c>
      <c r="H6" s="40" t="s">
        <v>517</v>
      </c>
      <c r="I6" s="41" t="s">
        <v>357</v>
      </c>
      <c r="J6" s="40"/>
      <c r="K6" s="39"/>
    </row>
    <row r="7" spans="1:11" ht="34.5" customHeight="1">
      <c r="A7" s="39">
        <f>A6+1</f>
        <v>3</v>
      </c>
      <c r="B7" s="51" t="s">
        <v>512</v>
      </c>
      <c r="C7" s="40" t="s">
        <v>353</v>
      </c>
      <c r="D7" s="40" t="s">
        <v>21</v>
      </c>
      <c r="E7" s="145"/>
      <c r="F7" s="41">
        <v>8</v>
      </c>
      <c r="G7" s="72">
        <v>7.4</v>
      </c>
      <c r="H7" s="40" t="s">
        <v>516</v>
      </c>
      <c r="I7" s="41" t="s">
        <v>356</v>
      </c>
      <c r="J7" s="40"/>
      <c r="K7" s="39"/>
    </row>
    <row r="8" spans="1:11" ht="34.5" customHeight="1">
      <c r="A8" s="39">
        <f>A7+1</f>
        <v>4</v>
      </c>
      <c r="B8" s="51" t="s">
        <v>512</v>
      </c>
      <c r="C8" s="40" t="s">
        <v>355</v>
      </c>
      <c r="D8" s="40" t="s">
        <v>22</v>
      </c>
      <c r="E8" s="145"/>
      <c r="F8" s="41">
        <v>5</v>
      </c>
      <c r="G8" s="72">
        <v>4.63</v>
      </c>
      <c r="H8" s="40" t="s">
        <v>515</v>
      </c>
      <c r="I8" s="41" t="s">
        <v>358</v>
      </c>
      <c r="J8" s="40"/>
      <c r="K8" s="39"/>
    </row>
    <row r="9" spans="1:11" ht="34.5" customHeight="1">
      <c r="A9" s="39">
        <f>A8+1</f>
        <v>5</v>
      </c>
      <c r="B9" s="51" t="s">
        <v>512</v>
      </c>
      <c r="C9" s="40" t="s">
        <v>352</v>
      </c>
      <c r="D9" s="40" t="s">
        <v>23</v>
      </c>
      <c r="E9" s="145"/>
      <c r="F9" s="41">
        <v>5</v>
      </c>
      <c r="G9" s="72">
        <v>4.61</v>
      </c>
      <c r="H9" s="40" t="s">
        <v>514</v>
      </c>
      <c r="I9" s="41" t="s">
        <v>359</v>
      </c>
      <c r="J9" s="40"/>
      <c r="K9" s="39"/>
    </row>
    <row r="10" spans="1:11" ht="34.5" customHeight="1">
      <c r="A10" s="39">
        <f>A9+1</f>
        <v>6</v>
      </c>
      <c r="B10" s="51" t="s">
        <v>512</v>
      </c>
      <c r="C10" s="40" t="s">
        <v>354</v>
      </c>
      <c r="D10" s="40" t="s">
        <v>207</v>
      </c>
      <c r="E10" s="145"/>
      <c r="F10" s="41">
        <v>40</v>
      </c>
      <c r="G10" s="72">
        <v>17.16</v>
      </c>
      <c r="H10" s="40" t="s">
        <v>599</v>
      </c>
      <c r="I10" s="41" t="s">
        <v>598</v>
      </c>
      <c r="J10" s="40"/>
      <c r="K10" s="39"/>
    </row>
    <row r="11" spans="1:11" ht="34.5" customHeight="1">
      <c r="A11" s="39">
        <v>7</v>
      </c>
      <c r="B11" s="51" t="s">
        <v>512</v>
      </c>
      <c r="C11" s="40"/>
      <c r="D11" s="40" t="s">
        <v>18</v>
      </c>
      <c r="E11" s="145"/>
      <c r="F11" s="41">
        <v>0</v>
      </c>
      <c r="G11" s="41"/>
      <c r="H11" s="40"/>
      <c r="I11" s="41"/>
      <c r="J11" s="45"/>
      <c r="K11" s="39"/>
    </row>
    <row r="12" spans="1:11" ht="34.5" customHeight="1">
      <c r="A12" s="39">
        <v>8</v>
      </c>
      <c r="B12" s="51" t="s">
        <v>512</v>
      </c>
      <c r="C12" s="40"/>
      <c r="D12" s="40" t="s">
        <v>139</v>
      </c>
      <c r="E12" s="145"/>
      <c r="F12" s="41">
        <v>0</v>
      </c>
      <c r="G12" s="41"/>
      <c r="H12" s="40"/>
      <c r="I12" s="41"/>
      <c r="J12" s="45"/>
      <c r="K12" s="39"/>
    </row>
    <row r="13" spans="1:11" ht="34.5" customHeight="1">
      <c r="A13" s="39">
        <v>9</v>
      </c>
      <c r="B13" s="51" t="s">
        <v>512</v>
      </c>
      <c r="C13" s="40"/>
      <c r="D13" s="40" t="s">
        <v>116</v>
      </c>
      <c r="E13" s="145"/>
      <c r="F13" s="41">
        <v>0</v>
      </c>
      <c r="G13" s="41"/>
      <c r="H13" s="40"/>
      <c r="I13" s="41"/>
      <c r="J13" s="45"/>
      <c r="K13" s="39"/>
    </row>
    <row r="14" spans="1:11" ht="34.5" customHeight="1">
      <c r="A14" s="39">
        <v>10</v>
      </c>
      <c r="B14" s="51" t="s">
        <v>512</v>
      </c>
      <c r="C14" s="40"/>
      <c r="D14" s="40" t="s">
        <v>140</v>
      </c>
      <c r="E14" s="145"/>
      <c r="F14" s="41">
        <v>0</v>
      </c>
      <c r="G14" s="41"/>
      <c r="H14" s="40"/>
      <c r="I14" s="41"/>
      <c r="J14" s="45"/>
      <c r="K14" s="39"/>
    </row>
    <row r="15" spans="1:11" ht="17.25" customHeight="1">
      <c r="A15" s="43"/>
      <c r="B15" s="43"/>
      <c r="C15" s="43"/>
      <c r="D15" s="46" t="s">
        <v>174</v>
      </c>
      <c r="E15" s="46"/>
      <c r="F15" s="47">
        <f>SUM(F5:F11)</f>
        <v>59.5</v>
      </c>
      <c r="G15" s="47">
        <f>SUM(G5:G11)</f>
        <v>35.11</v>
      </c>
      <c r="H15" s="41"/>
      <c r="I15" s="41"/>
      <c r="J15" s="40"/>
      <c r="K15" s="39"/>
    </row>
    <row r="16" spans="1:11" ht="27.75" customHeight="1">
      <c r="A16" s="141" t="s">
        <v>153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36" customHeight="1">
      <c r="A17" s="39">
        <v>11</v>
      </c>
      <c r="B17" s="40" t="s">
        <v>569</v>
      </c>
      <c r="C17" s="40" t="s">
        <v>361</v>
      </c>
      <c r="D17" s="40" t="s">
        <v>208</v>
      </c>
      <c r="E17" s="145" t="s">
        <v>540</v>
      </c>
      <c r="F17" s="41">
        <v>8.4</v>
      </c>
      <c r="G17" s="41">
        <v>8.32</v>
      </c>
      <c r="H17" s="40" t="s">
        <v>360</v>
      </c>
      <c r="I17" s="41" t="s">
        <v>582</v>
      </c>
      <c r="J17" s="73"/>
      <c r="K17" s="39"/>
    </row>
    <row r="18" spans="1:11" ht="36" customHeight="1">
      <c r="A18" s="39">
        <v>12</v>
      </c>
      <c r="B18" s="51" t="s">
        <v>512</v>
      </c>
      <c r="C18" s="40" t="s">
        <v>363</v>
      </c>
      <c r="D18" s="40" t="s">
        <v>209</v>
      </c>
      <c r="E18" s="145"/>
      <c r="F18" s="41">
        <v>34.42</v>
      </c>
      <c r="G18" s="41">
        <v>30.31</v>
      </c>
      <c r="H18" s="40" t="s">
        <v>520</v>
      </c>
      <c r="I18" s="41" t="s">
        <v>362</v>
      </c>
      <c r="J18" s="40"/>
      <c r="K18" s="39"/>
    </row>
    <row r="19" spans="1:11" ht="36" customHeight="1">
      <c r="A19" s="39">
        <v>13</v>
      </c>
      <c r="B19" s="51" t="s">
        <v>512</v>
      </c>
      <c r="C19" s="40" t="s">
        <v>366</v>
      </c>
      <c r="D19" s="40" t="s">
        <v>210</v>
      </c>
      <c r="E19" s="145"/>
      <c r="F19" s="41">
        <v>6.5</v>
      </c>
      <c r="G19" s="41">
        <v>5.39</v>
      </c>
      <c r="H19" s="40" t="s">
        <v>521</v>
      </c>
      <c r="I19" s="41" t="s">
        <v>583</v>
      </c>
      <c r="J19" s="40"/>
      <c r="K19" s="39"/>
    </row>
    <row r="20" spans="1:11" ht="36" customHeight="1">
      <c r="A20" s="39">
        <f>+A19+1</f>
        <v>14</v>
      </c>
      <c r="B20" s="51" t="s">
        <v>512</v>
      </c>
      <c r="C20" s="40" t="s">
        <v>367</v>
      </c>
      <c r="D20" s="40" t="s">
        <v>327</v>
      </c>
      <c r="E20" s="145"/>
      <c r="F20" s="41">
        <v>3.3</v>
      </c>
      <c r="G20" s="41">
        <v>3.22</v>
      </c>
      <c r="H20" s="40" t="s">
        <v>522</v>
      </c>
      <c r="I20" s="41" t="s">
        <v>365</v>
      </c>
      <c r="J20" s="40"/>
      <c r="K20" s="39"/>
    </row>
    <row r="21" spans="1:11" ht="36" customHeight="1">
      <c r="A21" s="39">
        <f>+A20+1</f>
        <v>15</v>
      </c>
      <c r="B21" s="51" t="s">
        <v>512</v>
      </c>
      <c r="C21" s="40" t="s">
        <v>368</v>
      </c>
      <c r="D21" s="40" t="s">
        <v>211</v>
      </c>
      <c r="E21" s="145"/>
      <c r="F21" s="41">
        <v>5.6</v>
      </c>
      <c r="G21" s="41">
        <v>5.57</v>
      </c>
      <c r="H21" s="40" t="s">
        <v>523</v>
      </c>
      <c r="I21" s="41" t="s">
        <v>584</v>
      </c>
      <c r="J21" s="40"/>
      <c r="K21" s="39"/>
    </row>
    <row r="22" spans="1:11" ht="36" customHeight="1">
      <c r="A22" s="39">
        <f>+A21+1</f>
        <v>16</v>
      </c>
      <c r="B22" s="51" t="s">
        <v>512</v>
      </c>
      <c r="C22" s="40" t="s">
        <v>369</v>
      </c>
      <c r="D22" s="40" t="s">
        <v>212</v>
      </c>
      <c r="E22" s="145"/>
      <c r="F22" s="41">
        <v>21.2</v>
      </c>
      <c r="G22" s="41">
        <v>19.5</v>
      </c>
      <c r="H22" s="40" t="s">
        <v>524</v>
      </c>
      <c r="I22" s="41" t="s">
        <v>585</v>
      </c>
      <c r="J22" s="40"/>
      <c r="K22" s="39"/>
    </row>
    <row r="23" spans="1:11" ht="44.25" customHeight="1">
      <c r="A23" s="39">
        <f>+A22+1</f>
        <v>17</v>
      </c>
      <c r="B23" s="51" t="s">
        <v>512</v>
      </c>
      <c r="C23" s="40"/>
      <c r="D23" s="40" t="s">
        <v>104</v>
      </c>
      <c r="E23" s="145"/>
      <c r="F23" s="41">
        <v>0</v>
      </c>
      <c r="G23" s="41"/>
      <c r="H23" s="41"/>
      <c r="I23" s="41"/>
      <c r="J23" s="40"/>
      <c r="K23" s="39"/>
    </row>
    <row r="24" spans="1:11" ht="44.25" customHeight="1">
      <c r="A24" s="39">
        <f>+A23+1</f>
        <v>18</v>
      </c>
      <c r="B24" s="51" t="s">
        <v>512</v>
      </c>
      <c r="C24" s="40"/>
      <c r="D24" s="40" t="s">
        <v>24</v>
      </c>
      <c r="E24" s="145"/>
      <c r="F24" s="41">
        <v>0</v>
      </c>
      <c r="G24" s="41"/>
      <c r="H24" s="41"/>
      <c r="I24" s="41"/>
      <c r="J24" s="45"/>
      <c r="K24" s="39"/>
    </row>
    <row r="25" spans="1:11" ht="44.25" customHeight="1">
      <c r="A25" s="43"/>
      <c r="B25" s="51"/>
      <c r="C25" s="43"/>
      <c r="D25" s="46" t="s">
        <v>174</v>
      </c>
      <c r="E25" s="40"/>
      <c r="F25" s="47">
        <f>SUM(F17:F24)</f>
        <v>79.42</v>
      </c>
      <c r="G25" s="47">
        <f>SUM(G17:G24)</f>
        <v>72.31</v>
      </c>
      <c r="H25" s="41"/>
      <c r="I25" s="41"/>
      <c r="J25" s="40"/>
      <c r="K25" s="39"/>
    </row>
    <row r="26" spans="1:11" ht="30" customHeight="1">
      <c r="A26" s="141" t="s">
        <v>154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ht="30.75" customHeight="1">
      <c r="A27" s="39">
        <f>A24+1</f>
        <v>19</v>
      </c>
      <c r="B27" s="39" t="s">
        <v>570</v>
      </c>
      <c r="C27" s="40" t="s">
        <v>370</v>
      </c>
      <c r="D27" s="40" t="s">
        <v>5</v>
      </c>
      <c r="E27" s="145" t="s">
        <v>540</v>
      </c>
      <c r="F27" s="41">
        <v>4</v>
      </c>
      <c r="G27" s="74">
        <v>3.71</v>
      </c>
      <c r="H27" s="40" t="s">
        <v>586</v>
      </c>
      <c r="I27" s="41" t="s">
        <v>372</v>
      </c>
      <c r="J27" s="75"/>
      <c r="K27" s="41"/>
    </row>
    <row r="28" spans="1:11" ht="30.75" customHeight="1">
      <c r="A28" s="39">
        <f>A27+1</f>
        <v>20</v>
      </c>
      <c r="B28" s="51" t="s">
        <v>512</v>
      </c>
      <c r="C28" s="40" t="s">
        <v>371</v>
      </c>
      <c r="D28" s="40" t="s">
        <v>6</v>
      </c>
      <c r="E28" s="145"/>
      <c r="F28" s="41">
        <v>7</v>
      </c>
      <c r="G28" s="74">
        <v>5.58</v>
      </c>
      <c r="H28" s="40" t="s">
        <v>525</v>
      </c>
      <c r="I28" s="41" t="s">
        <v>373</v>
      </c>
      <c r="J28" s="75"/>
      <c r="K28" s="41"/>
    </row>
    <row r="29" spans="1:11" ht="30.75" customHeight="1">
      <c r="A29" s="39">
        <f aca="true" t="shared" si="0" ref="A29:A38">A28+1</f>
        <v>21</v>
      </c>
      <c r="B29" s="51" t="s">
        <v>512</v>
      </c>
      <c r="C29" s="40" t="s">
        <v>376</v>
      </c>
      <c r="D29" s="40" t="s">
        <v>213</v>
      </c>
      <c r="E29" s="145"/>
      <c r="F29" s="41">
        <v>13</v>
      </c>
      <c r="G29" s="41">
        <v>12.03</v>
      </c>
      <c r="H29" s="40" t="s">
        <v>374</v>
      </c>
      <c r="I29" s="41" t="s">
        <v>375</v>
      </c>
      <c r="J29" s="75"/>
      <c r="K29" s="41"/>
    </row>
    <row r="30" spans="1:11" ht="30.75" customHeight="1">
      <c r="A30" s="39">
        <f t="shared" si="0"/>
        <v>22</v>
      </c>
      <c r="B30" s="51" t="s">
        <v>512</v>
      </c>
      <c r="C30" s="40" t="s">
        <v>377</v>
      </c>
      <c r="D30" s="40" t="s">
        <v>214</v>
      </c>
      <c r="E30" s="145"/>
      <c r="F30" s="41">
        <v>40</v>
      </c>
      <c r="G30" s="41">
        <v>35.75</v>
      </c>
      <c r="H30" s="40" t="s">
        <v>526</v>
      </c>
      <c r="I30" s="41" t="s">
        <v>597</v>
      </c>
      <c r="J30" s="75"/>
      <c r="K30" s="39"/>
    </row>
    <row r="31" spans="1:11" ht="30.75" customHeight="1">
      <c r="A31" s="39">
        <f t="shared" si="0"/>
        <v>23</v>
      </c>
      <c r="B31" s="51" t="s">
        <v>512</v>
      </c>
      <c r="C31" s="40" t="s">
        <v>379</v>
      </c>
      <c r="D31" s="40" t="s">
        <v>8</v>
      </c>
      <c r="E31" s="145"/>
      <c r="F31" s="41">
        <v>5</v>
      </c>
      <c r="G31" s="41">
        <v>4.637</v>
      </c>
      <c r="H31" s="40" t="s">
        <v>527</v>
      </c>
      <c r="I31" s="41" t="s">
        <v>378</v>
      </c>
      <c r="J31" s="75"/>
      <c r="K31" s="41"/>
    </row>
    <row r="32" spans="1:10" ht="41.25">
      <c r="A32" s="39">
        <f t="shared" si="0"/>
        <v>24</v>
      </c>
      <c r="B32" s="51" t="s">
        <v>512</v>
      </c>
      <c r="C32" s="40" t="s">
        <v>381</v>
      </c>
      <c r="D32" s="40" t="s">
        <v>216</v>
      </c>
      <c r="E32" s="145"/>
      <c r="F32" s="41">
        <v>30</v>
      </c>
      <c r="G32" s="41">
        <v>27.74</v>
      </c>
      <c r="H32" s="40" t="s">
        <v>380</v>
      </c>
      <c r="I32" s="39" t="s">
        <v>580</v>
      </c>
      <c r="J32" s="75"/>
    </row>
    <row r="33" spans="1:11" ht="30.75" customHeight="1">
      <c r="A33" s="39">
        <f t="shared" si="0"/>
        <v>25</v>
      </c>
      <c r="B33" s="51" t="s">
        <v>512</v>
      </c>
      <c r="C33" s="40" t="s">
        <v>383</v>
      </c>
      <c r="D33" s="40" t="s">
        <v>10</v>
      </c>
      <c r="E33" s="145"/>
      <c r="F33" s="41">
        <v>5</v>
      </c>
      <c r="G33" s="41">
        <v>4.64</v>
      </c>
      <c r="H33" s="40" t="s">
        <v>528</v>
      </c>
      <c r="I33" s="41" t="s">
        <v>382</v>
      </c>
      <c r="J33" s="75"/>
      <c r="K33" s="41"/>
    </row>
    <row r="34" spans="1:11" ht="30.75" customHeight="1">
      <c r="A34" s="39">
        <f t="shared" si="0"/>
        <v>26</v>
      </c>
      <c r="B34" s="51" t="s">
        <v>512</v>
      </c>
      <c r="C34" s="40"/>
      <c r="D34" s="40" t="s">
        <v>3</v>
      </c>
      <c r="E34" s="145"/>
      <c r="F34" s="41">
        <v>0</v>
      </c>
      <c r="G34" s="41"/>
      <c r="H34" s="40"/>
      <c r="I34" s="41"/>
      <c r="J34" s="45" t="s">
        <v>206</v>
      </c>
      <c r="K34" s="39"/>
    </row>
    <row r="35" spans="1:11" ht="30.75" customHeight="1">
      <c r="A35" s="39">
        <f t="shared" si="0"/>
        <v>27</v>
      </c>
      <c r="B35" s="51" t="s">
        <v>512</v>
      </c>
      <c r="C35" s="40"/>
      <c r="D35" s="40" t="s">
        <v>4</v>
      </c>
      <c r="E35" s="145"/>
      <c r="F35" s="41">
        <v>0</v>
      </c>
      <c r="G35" s="41"/>
      <c r="H35" s="40"/>
      <c r="I35" s="41"/>
      <c r="J35" s="45" t="s">
        <v>206</v>
      </c>
      <c r="K35" s="39"/>
    </row>
    <row r="36" spans="1:11" ht="30.75" customHeight="1">
      <c r="A36" s="39">
        <f t="shared" si="0"/>
        <v>28</v>
      </c>
      <c r="B36" s="51" t="s">
        <v>512</v>
      </c>
      <c r="C36" s="40"/>
      <c r="D36" s="40" t="s">
        <v>7</v>
      </c>
      <c r="E36" s="145"/>
      <c r="F36" s="41">
        <v>0</v>
      </c>
      <c r="G36" s="41"/>
      <c r="H36" s="40"/>
      <c r="I36" s="41"/>
      <c r="J36" s="45" t="s">
        <v>206</v>
      </c>
      <c r="K36" s="39"/>
    </row>
    <row r="37" spans="1:11" ht="30.75" customHeight="1">
      <c r="A37" s="39">
        <f t="shared" si="0"/>
        <v>29</v>
      </c>
      <c r="B37" s="51" t="s">
        <v>512</v>
      </c>
      <c r="C37" s="40"/>
      <c r="D37" s="40" t="s">
        <v>215</v>
      </c>
      <c r="E37" s="145"/>
      <c r="F37" s="41">
        <v>0</v>
      </c>
      <c r="G37" s="41"/>
      <c r="H37" s="40"/>
      <c r="I37" s="41"/>
      <c r="J37" s="45" t="s">
        <v>206</v>
      </c>
      <c r="K37" s="39"/>
    </row>
    <row r="38" spans="1:11" ht="21.75" customHeight="1">
      <c r="A38" s="39">
        <f t="shared" si="0"/>
        <v>30</v>
      </c>
      <c r="B38" s="51" t="s">
        <v>512</v>
      </c>
      <c r="C38" s="40"/>
      <c r="D38" s="40" t="s">
        <v>9</v>
      </c>
      <c r="E38" s="145"/>
      <c r="F38" s="41">
        <v>0</v>
      </c>
      <c r="G38" s="41"/>
      <c r="H38" s="40"/>
      <c r="I38" s="41"/>
      <c r="J38" s="45" t="s">
        <v>206</v>
      </c>
      <c r="K38" s="39"/>
    </row>
    <row r="39" spans="1:11" ht="13.5">
      <c r="A39" s="39"/>
      <c r="B39" s="39"/>
      <c r="C39" s="39"/>
      <c r="D39" s="46" t="s">
        <v>174</v>
      </c>
      <c r="E39" s="40"/>
      <c r="F39" s="47">
        <f>SUM(F27:F38)</f>
        <v>104</v>
      </c>
      <c r="G39" s="47">
        <f>SUM(G27:G38)</f>
        <v>94.087</v>
      </c>
      <c r="H39" s="47"/>
      <c r="I39" s="47"/>
      <c r="J39" s="40"/>
      <c r="K39" s="39"/>
    </row>
    <row r="40" spans="1:11" ht="18" customHeight="1">
      <c r="A40" s="141" t="s">
        <v>155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ht="23.25" customHeight="1">
      <c r="A41" s="39">
        <f>A38+1</f>
        <v>31</v>
      </c>
      <c r="B41" s="39" t="s">
        <v>539</v>
      </c>
      <c r="C41" s="40" t="s">
        <v>384</v>
      </c>
      <c r="D41" s="40" t="s">
        <v>100</v>
      </c>
      <c r="E41" s="145" t="s">
        <v>540</v>
      </c>
      <c r="F41" s="41">
        <v>7</v>
      </c>
      <c r="G41" s="41">
        <v>6.35</v>
      </c>
      <c r="H41" s="40" t="s">
        <v>529</v>
      </c>
      <c r="I41" s="41" t="s">
        <v>388</v>
      </c>
      <c r="J41" s="75"/>
      <c r="K41" s="39"/>
    </row>
    <row r="42" spans="1:11" ht="18.75" customHeight="1">
      <c r="A42" s="39">
        <f>+A41+1</f>
        <v>32</v>
      </c>
      <c r="B42" s="51" t="s">
        <v>512</v>
      </c>
      <c r="C42" s="40" t="s">
        <v>385</v>
      </c>
      <c r="D42" s="40" t="s">
        <v>26</v>
      </c>
      <c r="E42" s="145"/>
      <c r="F42" s="41">
        <v>5</v>
      </c>
      <c r="G42" s="41">
        <v>4.67</v>
      </c>
      <c r="H42" s="40" t="s">
        <v>530</v>
      </c>
      <c r="I42" s="41" t="s">
        <v>389</v>
      </c>
      <c r="J42" s="75"/>
      <c r="K42" s="39"/>
    </row>
    <row r="43" spans="1:11" ht="32.25" customHeight="1">
      <c r="A43" s="39">
        <f aca="true" t="shared" si="1" ref="A43:A56">+A42+1</f>
        <v>33</v>
      </c>
      <c r="B43" s="51" t="s">
        <v>512</v>
      </c>
      <c r="C43" s="40" t="s">
        <v>386</v>
      </c>
      <c r="D43" s="40" t="s">
        <v>101</v>
      </c>
      <c r="E43" s="145"/>
      <c r="F43" s="41">
        <v>5.1</v>
      </c>
      <c r="G43" s="41">
        <v>3.73</v>
      </c>
      <c r="H43" s="40" t="s">
        <v>573</v>
      </c>
      <c r="I43" s="41" t="s">
        <v>389</v>
      </c>
      <c r="J43" s="75"/>
      <c r="K43" s="39"/>
    </row>
    <row r="44" spans="1:11" ht="18.75" customHeight="1">
      <c r="A44" s="39">
        <f t="shared" si="1"/>
        <v>34</v>
      </c>
      <c r="B44" s="51" t="s">
        <v>512</v>
      </c>
      <c r="C44" s="40" t="s">
        <v>387</v>
      </c>
      <c r="D44" s="40" t="s">
        <v>27</v>
      </c>
      <c r="E44" s="145"/>
      <c r="F44" s="41">
        <v>8</v>
      </c>
      <c r="G44" s="41">
        <v>7.24</v>
      </c>
      <c r="H44" s="40" t="s">
        <v>535</v>
      </c>
      <c r="I44" s="41" t="s">
        <v>389</v>
      </c>
      <c r="J44" s="75"/>
      <c r="K44" s="39"/>
    </row>
    <row r="45" spans="1:11" ht="27.75" customHeight="1">
      <c r="A45" s="39">
        <f t="shared" si="1"/>
        <v>35</v>
      </c>
      <c r="B45" s="51" t="s">
        <v>512</v>
      </c>
      <c r="C45" s="40" t="s">
        <v>390</v>
      </c>
      <c r="D45" s="40" t="s">
        <v>217</v>
      </c>
      <c r="E45" s="145"/>
      <c r="F45" s="41">
        <v>15</v>
      </c>
      <c r="G45" s="41">
        <v>13.91</v>
      </c>
      <c r="H45" s="40" t="s">
        <v>531</v>
      </c>
      <c r="I45" s="41" t="s">
        <v>575</v>
      </c>
      <c r="J45" s="75"/>
      <c r="K45" s="39"/>
    </row>
    <row r="46" spans="1:11" ht="19.5" customHeight="1">
      <c r="A46" s="39">
        <f t="shared" si="1"/>
        <v>36</v>
      </c>
      <c r="B46" s="51" t="s">
        <v>512</v>
      </c>
      <c r="C46" s="40" t="s">
        <v>391</v>
      </c>
      <c r="D46" s="40" t="s">
        <v>28</v>
      </c>
      <c r="E46" s="145"/>
      <c r="F46" s="41">
        <v>5</v>
      </c>
      <c r="G46" s="41">
        <v>4.67</v>
      </c>
      <c r="H46" s="40" t="s">
        <v>532</v>
      </c>
      <c r="I46" s="41" t="s">
        <v>389</v>
      </c>
      <c r="J46" s="75"/>
      <c r="K46" s="39"/>
    </row>
    <row r="47" spans="1:11" ht="31.5" customHeight="1">
      <c r="A47" s="39">
        <f t="shared" si="1"/>
        <v>37</v>
      </c>
      <c r="B47" s="51" t="s">
        <v>512</v>
      </c>
      <c r="C47" s="40" t="s">
        <v>392</v>
      </c>
      <c r="D47" s="40" t="s">
        <v>102</v>
      </c>
      <c r="E47" s="145"/>
      <c r="F47" s="41">
        <v>6</v>
      </c>
      <c r="G47" s="41">
        <v>5.05</v>
      </c>
      <c r="H47" s="40" t="s">
        <v>533</v>
      </c>
      <c r="I47" s="41" t="s">
        <v>389</v>
      </c>
      <c r="J47" s="75"/>
      <c r="K47" s="39"/>
    </row>
    <row r="48" spans="1:11" ht="21" customHeight="1">
      <c r="A48" s="39">
        <f t="shared" si="1"/>
        <v>38</v>
      </c>
      <c r="B48" s="51" t="s">
        <v>512</v>
      </c>
      <c r="C48" s="40" t="s">
        <v>393</v>
      </c>
      <c r="D48" s="40" t="s">
        <v>29</v>
      </c>
      <c r="E48" s="145"/>
      <c r="F48" s="41">
        <v>6</v>
      </c>
      <c r="G48" s="41">
        <v>5.51</v>
      </c>
      <c r="H48" s="40" t="s">
        <v>534</v>
      </c>
      <c r="I48" s="41" t="s">
        <v>389</v>
      </c>
      <c r="J48" s="75"/>
      <c r="K48" s="39"/>
    </row>
    <row r="49" spans="1:11" ht="41.25">
      <c r="A49" s="39">
        <f t="shared" si="1"/>
        <v>39</v>
      </c>
      <c r="B49" s="51" t="s">
        <v>512</v>
      </c>
      <c r="C49" s="40" t="s">
        <v>394</v>
      </c>
      <c r="D49" s="40" t="s">
        <v>117</v>
      </c>
      <c r="E49" s="145"/>
      <c r="F49" s="41">
        <v>4</v>
      </c>
      <c r="G49" s="41">
        <v>3.74</v>
      </c>
      <c r="H49" s="40" t="s">
        <v>536</v>
      </c>
      <c r="I49" s="41" t="s">
        <v>389</v>
      </c>
      <c r="J49" s="75"/>
      <c r="K49" s="39"/>
    </row>
    <row r="50" spans="1:11" ht="23.25" customHeight="1">
      <c r="A50" s="39">
        <f t="shared" si="1"/>
        <v>40</v>
      </c>
      <c r="B50" s="51" t="s">
        <v>512</v>
      </c>
      <c r="C50" s="40" t="s">
        <v>395</v>
      </c>
      <c r="D50" s="40" t="s">
        <v>103</v>
      </c>
      <c r="E50" s="145"/>
      <c r="F50" s="41">
        <v>7.95</v>
      </c>
      <c r="G50" s="41">
        <v>7.42</v>
      </c>
      <c r="H50" s="40" t="s">
        <v>563</v>
      </c>
      <c r="I50" s="41" t="s">
        <v>388</v>
      </c>
      <c r="J50" s="75"/>
      <c r="K50" s="39"/>
    </row>
    <row r="51" spans="1:14" ht="29.25" customHeight="1">
      <c r="A51" s="39">
        <f t="shared" si="1"/>
        <v>41</v>
      </c>
      <c r="B51" s="51" t="s">
        <v>512</v>
      </c>
      <c r="C51" s="40" t="s">
        <v>396</v>
      </c>
      <c r="D51" s="40" t="s">
        <v>31</v>
      </c>
      <c r="E51" s="145"/>
      <c r="F51" s="41">
        <v>9</v>
      </c>
      <c r="G51" s="41">
        <v>3.66</v>
      </c>
      <c r="H51" s="40" t="s">
        <v>397</v>
      </c>
      <c r="I51" s="41" t="s">
        <v>388</v>
      </c>
      <c r="J51" s="75"/>
      <c r="K51" s="39"/>
      <c r="M51" s="42" t="s">
        <v>625</v>
      </c>
      <c r="N51" s="42" t="s">
        <v>626</v>
      </c>
    </row>
    <row r="52" spans="1:11" ht="27">
      <c r="A52" s="39">
        <f t="shared" si="1"/>
        <v>42</v>
      </c>
      <c r="B52" s="51" t="s">
        <v>512</v>
      </c>
      <c r="C52" s="40" t="s">
        <v>398</v>
      </c>
      <c r="D52" s="40" t="s">
        <v>218</v>
      </c>
      <c r="E52" s="145"/>
      <c r="F52" s="41">
        <v>10</v>
      </c>
      <c r="G52" s="41">
        <v>9.33</v>
      </c>
      <c r="H52" s="40" t="s">
        <v>537</v>
      </c>
      <c r="I52" s="41" t="s">
        <v>576</v>
      </c>
      <c r="J52" s="75"/>
      <c r="K52" s="39"/>
    </row>
    <row r="53" spans="1:11" ht="19.5" customHeight="1">
      <c r="A53" s="39">
        <f t="shared" si="1"/>
        <v>43</v>
      </c>
      <c r="B53" s="51" t="s">
        <v>512</v>
      </c>
      <c r="C53" s="40" t="s">
        <v>399</v>
      </c>
      <c r="D53" s="40" t="s">
        <v>32</v>
      </c>
      <c r="E53" s="145"/>
      <c r="F53" s="41">
        <v>10</v>
      </c>
      <c r="G53" s="41">
        <v>8.88</v>
      </c>
      <c r="H53" s="40" t="s">
        <v>529</v>
      </c>
      <c r="I53" s="41" t="s">
        <v>576</v>
      </c>
      <c r="J53" s="75"/>
      <c r="K53" s="39"/>
    </row>
    <row r="54" spans="1:11" ht="27" customHeight="1">
      <c r="A54" s="39">
        <f t="shared" si="1"/>
        <v>44</v>
      </c>
      <c r="B54" s="51" t="s">
        <v>512</v>
      </c>
      <c r="C54" s="40" t="s">
        <v>400</v>
      </c>
      <c r="D54" s="40" t="s">
        <v>30</v>
      </c>
      <c r="E54" s="145"/>
      <c r="F54" s="41">
        <v>5</v>
      </c>
      <c r="G54" s="41">
        <v>4.66</v>
      </c>
      <c r="H54" s="40" t="s">
        <v>538</v>
      </c>
      <c r="I54" s="41" t="s">
        <v>389</v>
      </c>
      <c r="J54" s="75"/>
      <c r="K54" s="39"/>
    </row>
    <row r="55" spans="1:11" ht="13.5">
      <c r="A55" s="39">
        <f t="shared" si="1"/>
        <v>45</v>
      </c>
      <c r="B55" s="51" t="s">
        <v>512</v>
      </c>
      <c r="C55" s="40"/>
      <c r="D55" s="40" t="s">
        <v>142</v>
      </c>
      <c r="E55" s="145"/>
      <c r="F55" s="41">
        <v>0</v>
      </c>
      <c r="G55" s="41"/>
      <c r="H55" s="40"/>
      <c r="I55" s="41"/>
      <c r="J55" s="40"/>
      <c r="K55" s="39"/>
    </row>
    <row r="56" spans="1:11" ht="13.5">
      <c r="A56" s="39">
        <f t="shared" si="1"/>
        <v>46</v>
      </c>
      <c r="B56" s="51" t="s">
        <v>512</v>
      </c>
      <c r="C56" s="40"/>
      <c r="D56" s="40" t="s">
        <v>143</v>
      </c>
      <c r="E56" s="145"/>
      <c r="F56" s="41">
        <v>0</v>
      </c>
      <c r="G56" s="41"/>
      <c r="H56" s="40"/>
      <c r="I56" s="41"/>
      <c r="J56" s="40"/>
      <c r="K56" s="39"/>
    </row>
    <row r="57" spans="1:11" ht="13.5">
      <c r="A57" s="39"/>
      <c r="B57" s="39"/>
      <c r="C57" s="39"/>
      <c r="D57" s="46" t="s">
        <v>174</v>
      </c>
      <c r="E57" s="40"/>
      <c r="F57" s="47">
        <f>SUM(F41:F56)</f>
        <v>103.05</v>
      </c>
      <c r="G57" s="47">
        <f>SUM(G41:G56)</f>
        <v>88.82</v>
      </c>
      <c r="H57" s="47"/>
      <c r="I57" s="47"/>
      <c r="J57" s="40"/>
      <c r="K57" s="39"/>
    </row>
    <row r="58" spans="1:11" ht="13.5">
      <c r="A58" s="141" t="s">
        <v>156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ht="27">
      <c r="A59" s="39">
        <f>A56+1</f>
        <v>47</v>
      </c>
      <c r="B59" s="39" t="s">
        <v>541</v>
      </c>
      <c r="C59" s="40" t="s">
        <v>401</v>
      </c>
      <c r="D59" s="40" t="s">
        <v>126</v>
      </c>
      <c r="E59" s="145" t="s">
        <v>543</v>
      </c>
      <c r="F59" s="41">
        <v>68</v>
      </c>
      <c r="G59" s="41">
        <v>52.96</v>
      </c>
      <c r="H59" s="40" t="s">
        <v>402</v>
      </c>
      <c r="I59" s="41" t="s">
        <v>581</v>
      </c>
      <c r="J59" s="40"/>
      <c r="K59" s="39"/>
    </row>
    <row r="60" spans="1:11" ht="25.5" customHeight="1">
      <c r="A60" s="39">
        <f>A59+1</f>
        <v>48</v>
      </c>
      <c r="B60" s="51" t="s">
        <v>512</v>
      </c>
      <c r="C60" s="40"/>
      <c r="D60" s="40" t="s">
        <v>134</v>
      </c>
      <c r="E60" s="145"/>
      <c r="F60" s="41">
        <v>0</v>
      </c>
      <c r="G60" s="41"/>
      <c r="H60" s="40"/>
      <c r="I60" s="41"/>
      <c r="J60" s="40" t="s">
        <v>206</v>
      </c>
      <c r="K60" s="41"/>
    </row>
    <row r="61" spans="1:11" ht="25.5" customHeight="1">
      <c r="A61" s="39">
        <f aca="true" t="shared" si="2" ref="A61:A69">A60+1</f>
        <v>49</v>
      </c>
      <c r="B61" s="51" t="s">
        <v>512</v>
      </c>
      <c r="C61" s="40"/>
      <c r="D61" s="40" t="s">
        <v>118</v>
      </c>
      <c r="E61" s="145"/>
      <c r="F61" s="41">
        <v>0</v>
      </c>
      <c r="G61" s="41"/>
      <c r="H61" s="40"/>
      <c r="I61" s="41"/>
      <c r="J61" s="40" t="s">
        <v>206</v>
      </c>
      <c r="K61" s="41"/>
    </row>
    <row r="62" spans="1:11" ht="25.5" customHeight="1">
      <c r="A62" s="39">
        <f t="shared" si="2"/>
        <v>50</v>
      </c>
      <c r="B62" s="51" t="s">
        <v>512</v>
      </c>
      <c r="C62" s="40"/>
      <c r="D62" s="40" t="s">
        <v>119</v>
      </c>
      <c r="E62" s="145"/>
      <c r="F62" s="41">
        <v>0</v>
      </c>
      <c r="G62" s="41"/>
      <c r="H62" s="40"/>
      <c r="I62" s="41"/>
      <c r="J62" s="40" t="s">
        <v>206</v>
      </c>
      <c r="K62" s="41"/>
    </row>
    <row r="63" spans="1:11" ht="25.5" customHeight="1">
      <c r="A63" s="39">
        <f t="shared" si="2"/>
        <v>51</v>
      </c>
      <c r="B63" s="51" t="s">
        <v>512</v>
      </c>
      <c r="C63" s="40"/>
      <c r="D63" s="40" t="s">
        <v>120</v>
      </c>
      <c r="E63" s="145"/>
      <c r="F63" s="41">
        <v>0</v>
      </c>
      <c r="G63" s="41"/>
      <c r="H63" s="40"/>
      <c r="I63" s="41"/>
      <c r="J63" s="40" t="s">
        <v>206</v>
      </c>
      <c r="K63" s="41"/>
    </row>
    <row r="64" spans="1:11" ht="25.5" customHeight="1">
      <c r="A64" s="39">
        <f t="shared" si="2"/>
        <v>52</v>
      </c>
      <c r="B64" s="51" t="s">
        <v>512</v>
      </c>
      <c r="C64" s="40"/>
      <c r="D64" s="40" t="s">
        <v>121</v>
      </c>
      <c r="E64" s="145"/>
      <c r="F64" s="41">
        <v>0</v>
      </c>
      <c r="G64" s="41"/>
      <c r="H64" s="40"/>
      <c r="I64" s="41"/>
      <c r="J64" s="40" t="s">
        <v>206</v>
      </c>
      <c r="K64" s="41"/>
    </row>
    <row r="65" spans="1:11" ht="25.5" customHeight="1">
      <c r="A65" s="39">
        <f t="shared" si="2"/>
        <v>53</v>
      </c>
      <c r="B65" s="51" t="s">
        <v>512</v>
      </c>
      <c r="C65" s="40"/>
      <c r="D65" s="40" t="s">
        <v>122</v>
      </c>
      <c r="E65" s="145"/>
      <c r="F65" s="41">
        <v>0</v>
      </c>
      <c r="G65" s="41"/>
      <c r="H65" s="40"/>
      <c r="I65" s="41"/>
      <c r="J65" s="40" t="s">
        <v>206</v>
      </c>
      <c r="K65" s="41"/>
    </row>
    <row r="66" spans="1:11" ht="25.5" customHeight="1">
      <c r="A66" s="39">
        <f t="shared" si="2"/>
        <v>54</v>
      </c>
      <c r="B66" s="51" t="s">
        <v>512</v>
      </c>
      <c r="C66" s="40"/>
      <c r="D66" s="40" t="s">
        <v>123</v>
      </c>
      <c r="E66" s="145"/>
      <c r="F66" s="41">
        <v>0</v>
      </c>
      <c r="G66" s="41"/>
      <c r="H66" s="40"/>
      <c r="I66" s="41"/>
      <c r="J66" s="40" t="s">
        <v>206</v>
      </c>
      <c r="K66" s="41"/>
    </row>
    <row r="67" spans="1:11" ht="25.5" customHeight="1">
      <c r="A67" s="39">
        <f t="shared" si="2"/>
        <v>55</v>
      </c>
      <c r="B67" s="51" t="s">
        <v>512</v>
      </c>
      <c r="C67" s="40"/>
      <c r="D67" s="40" t="s">
        <v>124</v>
      </c>
      <c r="E67" s="145"/>
      <c r="F67" s="41">
        <v>0</v>
      </c>
      <c r="G67" s="41"/>
      <c r="H67" s="40"/>
      <c r="I67" s="41"/>
      <c r="J67" s="40" t="s">
        <v>206</v>
      </c>
      <c r="K67" s="41"/>
    </row>
    <row r="68" spans="1:11" ht="25.5" customHeight="1">
      <c r="A68" s="39">
        <f t="shared" si="2"/>
        <v>56</v>
      </c>
      <c r="B68" s="51" t="s">
        <v>512</v>
      </c>
      <c r="C68" s="40"/>
      <c r="D68" s="40" t="s">
        <v>125</v>
      </c>
      <c r="E68" s="145"/>
      <c r="F68" s="41">
        <v>0</v>
      </c>
      <c r="G68" s="41"/>
      <c r="H68" s="40"/>
      <c r="I68" s="41"/>
      <c r="J68" s="40" t="s">
        <v>206</v>
      </c>
      <c r="K68" s="41"/>
    </row>
    <row r="69" spans="1:11" ht="25.5" customHeight="1">
      <c r="A69" s="39">
        <f t="shared" si="2"/>
        <v>57</v>
      </c>
      <c r="B69" s="51" t="s">
        <v>512</v>
      </c>
      <c r="C69" s="40"/>
      <c r="D69" s="40" t="s">
        <v>127</v>
      </c>
      <c r="E69" s="145"/>
      <c r="F69" s="41">
        <v>0</v>
      </c>
      <c r="G69" s="41"/>
      <c r="H69" s="40"/>
      <c r="I69" s="41"/>
      <c r="J69" s="40" t="s">
        <v>206</v>
      </c>
      <c r="K69" s="41"/>
    </row>
    <row r="70" spans="1:11" ht="25.5" customHeight="1">
      <c r="A70" s="43"/>
      <c r="B70" s="43"/>
      <c r="C70" s="43"/>
      <c r="D70" s="46" t="s">
        <v>174</v>
      </c>
      <c r="E70" s="40"/>
      <c r="F70" s="47">
        <f>SUM(F59:F69)</f>
        <v>68</v>
      </c>
      <c r="G70" s="47">
        <f>SUM(G59:G69)</f>
        <v>52.96</v>
      </c>
      <c r="H70" s="41"/>
      <c r="I70" s="41"/>
      <c r="J70" s="40"/>
      <c r="K70" s="39"/>
    </row>
    <row r="71" spans="1:11" ht="13.5">
      <c r="A71" s="141" t="s">
        <v>157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1" ht="24.75" customHeight="1">
      <c r="A72" s="39">
        <f>+A69+1</f>
        <v>58</v>
      </c>
      <c r="B72" s="39" t="s">
        <v>571</v>
      </c>
      <c r="C72" s="40" t="s">
        <v>403</v>
      </c>
      <c r="D72" s="40" t="s">
        <v>98</v>
      </c>
      <c r="E72" s="145" t="s">
        <v>540</v>
      </c>
      <c r="F72" s="41">
        <v>8</v>
      </c>
      <c r="G72" s="76">
        <v>4.69</v>
      </c>
      <c r="H72" s="40" t="s">
        <v>544</v>
      </c>
      <c r="I72" s="41" t="s">
        <v>587</v>
      </c>
      <c r="J72" s="40"/>
      <c r="K72" s="39"/>
    </row>
    <row r="73" spans="1:11" ht="25.5" customHeight="1">
      <c r="A73" s="39">
        <f>A72+1</f>
        <v>59</v>
      </c>
      <c r="B73" s="51" t="s">
        <v>512</v>
      </c>
      <c r="C73" s="40" t="s">
        <v>404</v>
      </c>
      <c r="D73" s="40" t="s">
        <v>93</v>
      </c>
      <c r="E73" s="145"/>
      <c r="F73" s="41">
        <v>5.5</v>
      </c>
      <c r="G73" s="76">
        <v>4.18</v>
      </c>
      <c r="H73" s="40" t="s">
        <v>545</v>
      </c>
      <c r="I73" s="41" t="s">
        <v>588</v>
      </c>
      <c r="J73" s="40"/>
      <c r="K73" s="39"/>
    </row>
    <row r="74" spans="1:11" ht="25.5" customHeight="1">
      <c r="A74" s="39">
        <f aca="true" t="shared" si="3" ref="A74:A85">A73+1</f>
        <v>60</v>
      </c>
      <c r="B74" s="51" t="s">
        <v>512</v>
      </c>
      <c r="C74" s="40" t="s">
        <v>405</v>
      </c>
      <c r="D74" s="40" t="s">
        <v>220</v>
      </c>
      <c r="E74" s="145"/>
      <c r="F74" s="41">
        <v>6</v>
      </c>
      <c r="G74" s="76">
        <v>3.45</v>
      </c>
      <c r="H74" s="40" t="s">
        <v>546</v>
      </c>
      <c r="I74" s="41" t="s">
        <v>589</v>
      </c>
      <c r="J74" s="40"/>
      <c r="K74" s="39"/>
    </row>
    <row r="75" spans="1:11" ht="25.5" customHeight="1">
      <c r="A75" s="39">
        <f t="shared" si="3"/>
        <v>61</v>
      </c>
      <c r="B75" s="51" t="s">
        <v>512</v>
      </c>
      <c r="C75" s="40"/>
      <c r="D75" s="40" t="s">
        <v>219</v>
      </c>
      <c r="E75" s="145"/>
      <c r="F75" s="41">
        <v>0</v>
      </c>
      <c r="G75" s="41"/>
      <c r="H75" s="40"/>
      <c r="I75" s="41"/>
      <c r="J75" s="40" t="s">
        <v>206</v>
      </c>
      <c r="K75" s="39"/>
    </row>
    <row r="76" spans="1:11" ht="25.5" customHeight="1">
      <c r="A76" s="39">
        <f t="shared" si="3"/>
        <v>62</v>
      </c>
      <c r="B76" s="51" t="s">
        <v>512</v>
      </c>
      <c r="C76" s="40"/>
      <c r="D76" s="40" t="s">
        <v>94</v>
      </c>
      <c r="E76" s="145"/>
      <c r="F76" s="41">
        <v>0</v>
      </c>
      <c r="G76" s="41"/>
      <c r="H76" s="40"/>
      <c r="I76" s="41"/>
      <c r="J76" s="40" t="s">
        <v>206</v>
      </c>
      <c r="K76" s="39"/>
    </row>
    <row r="77" spans="1:11" ht="25.5" customHeight="1">
      <c r="A77" s="39">
        <f t="shared" si="3"/>
        <v>63</v>
      </c>
      <c r="B77" s="51" t="s">
        <v>512</v>
      </c>
      <c r="C77" s="40"/>
      <c r="D77" s="40" t="s">
        <v>221</v>
      </c>
      <c r="E77" s="145"/>
      <c r="F77" s="41">
        <v>0</v>
      </c>
      <c r="G77" s="41"/>
      <c r="H77" s="40"/>
      <c r="I77" s="41"/>
      <c r="J77" s="40" t="s">
        <v>206</v>
      </c>
      <c r="K77" s="39"/>
    </row>
    <row r="78" spans="1:11" ht="25.5" customHeight="1">
      <c r="A78" s="39">
        <f t="shared" si="3"/>
        <v>64</v>
      </c>
      <c r="B78" s="51" t="s">
        <v>512</v>
      </c>
      <c r="C78" s="40"/>
      <c r="D78" s="40" t="s">
        <v>95</v>
      </c>
      <c r="E78" s="145"/>
      <c r="F78" s="41">
        <v>0</v>
      </c>
      <c r="G78" s="41"/>
      <c r="H78" s="40"/>
      <c r="I78" s="41"/>
      <c r="J78" s="40" t="s">
        <v>206</v>
      </c>
      <c r="K78" s="39"/>
    </row>
    <row r="79" spans="1:11" ht="25.5" customHeight="1">
      <c r="A79" s="39">
        <f t="shared" si="3"/>
        <v>65</v>
      </c>
      <c r="B79" s="51" t="s">
        <v>512</v>
      </c>
      <c r="C79" s="40"/>
      <c r="D79" s="40" t="s">
        <v>96</v>
      </c>
      <c r="E79" s="145"/>
      <c r="F79" s="41">
        <v>0</v>
      </c>
      <c r="G79" s="41"/>
      <c r="H79" s="40"/>
      <c r="I79" s="41"/>
      <c r="J79" s="40" t="s">
        <v>206</v>
      </c>
      <c r="K79" s="39"/>
    </row>
    <row r="80" spans="1:11" ht="25.5" customHeight="1">
      <c r="A80" s="39">
        <f t="shared" si="3"/>
        <v>66</v>
      </c>
      <c r="B80" s="51" t="s">
        <v>512</v>
      </c>
      <c r="C80" s="40"/>
      <c r="D80" s="40" t="s">
        <v>222</v>
      </c>
      <c r="E80" s="145"/>
      <c r="F80" s="41">
        <v>0</v>
      </c>
      <c r="G80" s="41"/>
      <c r="H80" s="40"/>
      <c r="I80" s="41"/>
      <c r="J80" s="40" t="s">
        <v>206</v>
      </c>
      <c r="K80" s="39"/>
    </row>
    <row r="81" spans="1:11" ht="25.5" customHeight="1">
      <c r="A81" s="39">
        <f t="shared" si="3"/>
        <v>67</v>
      </c>
      <c r="B81" s="51" t="s">
        <v>512</v>
      </c>
      <c r="C81" s="40"/>
      <c r="D81" s="40" t="s">
        <v>223</v>
      </c>
      <c r="E81" s="145"/>
      <c r="F81" s="41">
        <v>0</v>
      </c>
      <c r="G81" s="41"/>
      <c r="H81" s="40"/>
      <c r="I81" s="41"/>
      <c r="J81" s="40" t="s">
        <v>206</v>
      </c>
      <c r="K81" s="39"/>
    </row>
    <row r="82" spans="1:11" ht="25.5" customHeight="1">
      <c r="A82" s="39">
        <f t="shared" si="3"/>
        <v>68</v>
      </c>
      <c r="B82" s="51" t="s">
        <v>512</v>
      </c>
      <c r="C82" s="40"/>
      <c r="D82" s="40" t="s">
        <v>224</v>
      </c>
      <c r="E82" s="145"/>
      <c r="F82" s="41">
        <v>0</v>
      </c>
      <c r="G82" s="41"/>
      <c r="H82" s="40"/>
      <c r="I82" s="41"/>
      <c r="J82" s="40" t="s">
        <v>206</v>
      </c>
      <c r="K82" s="39"/>
    </row>
    <row r="83" spans="1:11" ht="25.5" customHeight="1">
      <c r="A83" s="39">
        <f t="shared" si="3"/>
        <v>69</v>
      </c>
      <c r="B83" s="51" t="s">
        <v>512</v>
      </c>
      <c r="C83" s="40"/>
      <c r="D83" s="40" t="s">
        <v>97</v>
      </c>
      <c r="E83" s="145"/>
      <c r="F83" s="41">
        <v>0</v>
      </c>
      <c r="G83" s="41"/>
      <c r="H83" s="40"/>
      <c r="I83" s="41"/>
      <c r="J83" s="40" t="s">
        <v>206</v>
      </c>
      <c r="K83" s="39"/>
    </row>
    <row r="84" spans="1:11" ht="25.5" customHeight="1">
      <c r="A84" s="39">
        <f t="shared" si="3"/>
        <v>70</v>
      </c>
      <c r="B84" s="51" t="s">
        <v>512</v>
      </c>
      <c r="C84" s="40"/>
      <c r="D84" s="40" t="s">
        <v>225</v>
      </c>
      <c r="E84" s="145"/>
      <c r="F84" s="41">
        <v>0</v>
      </c>
      <c r="G84" s="41"/>
      <c r="H84" s="40"/>
      <c r="I84" s="41"/>
      <c r="J84" s="40" t="s">
        <v>206</v>
      </c>
      <c r="K84" s="39"/>
    </row>
    <row r="85" spans="1:11" ht="25.5" customHeight="1">
      <c r="A85" s="39">
        <f t="shared" si="3"/>
        <v>71</v>
      </c>
      <c r="B85" s="51" t="s">
        <v>512</v>
      </c>
      <c r="C85" s="40"/>
      <c r="D85" s="40" t="s">
        <v>226</v>
      </c>
      <c r="E85" s="145"/>
      <c r="F85" s="41">
        <v>0</v>
      </c>
      <c r="G85" s="41"/>
      <c r="H85" s="40"/>
      <c r="I85" s="41"/>
      <c r="J85" s="40" t="s">
        <v>206</v>
      </c>
      <c r="K85" s="39"/>
    </row>
    <row r="86" spans="1:11" ht="25.5" customHeight="1">
      <c r="A86" s="43"/>
      <c r="B86" s="43"/>
      <c r="C86" s="43"/>
      <c r="D86" s="46" t="s">
        <v>174</v>
      </c>
      <c r="E86" s="40"/>
      <c r="F86" s="47">
        <f>SUM(F72:F85)</f>
        <v>19.5</v>
      </c>
      <c r="G86" s="47">
        <f>SUM(G72:G85)</f>
        <v>12.32</v>
      </c>
      <c r="H86" s="41"/>
      <c r="I86" s="41"/>
      <c r="J86" s="40"/>
      <c r="K86" s="39"/>
    </row>
    <row r="87" spans="1:11" ht="13.5">
      <c r="A87" s="142" t="s">
        <v>158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4"/>
    </row>
    <row r="88" spans="1:11" ht="25.5" customHeight="1">
      <c r="A88" s="39">
        <f>A85+1</f>
        <v>72</v>
      </c>
      <c r="B88" s="40" t="s">
        <v>547</v>
      </c>
      <c r="C88" s="40" t="s">
        <v>408</v>
      </c>
      <c r="D88" s="40" t="s">
        <v>227</v>
      </c>
      <c r="E88" s="136" t="s">
        <v>542</v>
      </c>
      <c r="F88" s="41">
        <v>5</v>
      </c>
      <c r="G88" s="41">
        <v>4.65</v>
      </c>
      <c r="H88" s="40" t="s">
        <v>406</v>
      </c>
      <c r="I88" s="41" t="s">
        <v>407</v>
      </c>
      <c r="J88" s="40"/>
      <c r="K88" s="39"/>
    </row>
    <row r="89" spans="1:11" ht="25.5" customHeight="1">
      <c r="A89" s="39">
        <f>+A88+1</f>
        <v>73</v>
      </c>
      <c r="B89" s="51" t="s">
        <v>512</v>
      </c>
      <c r="C89" s="40" t="s">
        <v>409</v>
      </c>
      <c r="D89" s="40" t="s">
        <v>33</v>
      </c>
      <c r="E89" s="140"/>
      <c r="F89" s="41">
        <v>5</v>
      </c>
      <c r="G89" s="41">
        <v>4.69</v>
      </c>
      <c r="H89" s="40" t="s">
        <v>414</v>
      </c>
      <c r="I89" s="41" t="s">
        <v>415</v>
      </c>
      <c r="J89" s="40"/>
      <c r="K89" s="39"/>
    </row>
    <row r="90" spans="1:11" ht="25.5" customHeight="1">
      <c r="A90" s="39">
        <f aca="true" t="shared" si="4" ref="A90:A103">+A89+1</f>
        <v>74</v>
      </c>
      <c r="B90" s="51" t="s">
        <v>512</v>
      </c>
      <c r="C90" s="40" t="s">
        <v>410</v>
      </c>
      <c r="D90" s="40" t="s">
        <v>34</v>
      </c>
      <c r="E90" s="140"/>
      <c r="F90" s="41">
        <v>3</v>
      </c>
      <c r="G90" s="41">
        <v>2.65</v>
      </c>
      <c r="H90" s="40" t="s">
        <v>416</v>
      </c>
      <c r="I90" s="41" t="s">
        <v>417</v>
      </c>
      <c r="J90" s="40"/>
      <c r="K90" s="39"/>
    </row>
    <row r="91" spans="1:11" ht="25.5" customHeight="1">
      <c r="A91" s="39">
        <f t="shared" si="4"/>
        <v>75</v>
      </c>
      <c r="B91" s="51" t="s">
        <v>512</v>
      </c>
      <c r="C91" s="40" t="s">
        <v>411</v>
      </c>
      <c r="D91" s="40" t="s">
        <v>35</v>
      </c>
      <c r="E91" s="140"/>
      <c r="F91" s="41">
        <v>5</v>
      </c>
      <c r="G91" s="41">
        <v>4.84</v>
      </c>
      <c r="H91" s="40" t="s">
        <v>418</v>
      </c>
      <c r="I91" s="41" t="s">
        <v>424</v>
      </c>
      <c r="J91" s="40"/>
      <c r="K91" s="39"/>
    </row>
    <row r="92" spans="1:11" ht="25.5" customHeight="1">
      <c r="A92" s="39">
        <f t="shared" si="4"/>
        <v>76</v>
      </c>
      <c r="B92" s="51" t="s">
        <v>512</v>
      </c>
      <c r="C92" s="40" t="s">
        <v>412</v>
      </c>
      <c r="D92" s="40" t="s">
        <v>37</v>
      </c>
      <c r="E92" s="140"/>
      <c r="F92" s="41">
        <v>5</v>
      </c>
      <c r="G92" s="41">
        <v>4.69</v>
      </c>
      <c r="H92" s="40" t="s">
        <v>419</v>
      </c>
      <c r="I92" s="41" t="s">
        <v>423</v>
      </c>
      <c r="J92" s="40"/>
      <c r="K92" s="39"/>
    </row>
    <row r="93" spans="1:11" ht="25.5" customHeight="1">
      <c r="A93" s="39">
        <f t="shared" si="4"/>
        <v>77</v>
      </c>
      <c r="B93" s="51" t="s">
        <v>512</v>
      </c>
      <c r="C93" s="40" t="s">
        <v>413</v>
      </c>
      <c r="D93" s="40" t="s">
        <v>39</v>
      </c>
      <c r="E93" s="140"/>
      <c r="F93" s="41">
        <v>4.1</v>
      </c>
      <c r="G93" s="41">
        <v>3.79</v>
      </c>
      <c r="H93" s="40" t="s">
        <v>414</v>
      </c>
      <c r="I93" s="41" t="s">
        <v>422</v>
      </c>
      <c r="J93" s="40"/>
      <c r="K93" s="39"/>
    </row>
    <row r="94" spans="1:11" ht="25.5" customHeight="1">
      <c r="A94" s="39">
        <f t="shared" si="4"/>
        <v>78</v>
      </c>
      <c r="B94" s="51" t="s">
        <v>512</v>
      </c>
      <c r="C94" s="40" t="s">
        <v>425</v>
      </c>
      <c r="D94" s="40" t="s">
        <v>228</v>
      </c>
      <c r="E94" s="140"/>
      <c r="F94" s="41">
        <v>5</v>
      </c>
      <c r="G94" s="41">
        <v>4.68</v>
      </c>
      <c r="H94" s="40" t="s">
        <v>420</v>
      </c>
      <c r="I94" s="41" t="s">
        <v>421</v>
      </c>
      <c r="J94" s="40"/>
      <c r="K94" s="39"/>
    </row>
    <row r="95" spans="1:11" ht="25.5" customHeight="1">
      <c r="A95" s="39">
        <f t="shared" si="4"/>
        <v>79</v>
      </c>
      <c r="B95" s="51" t="s">
        <v>512</v>
      </c>
      <c r="C95" s="40" t="s">
        <v>426</v>
      </c>
      <c r="D95" s="40" t="s">
        <v>40</v>
      </c>
      <c r="E95" s="140"/>
      <c r="F95" s="41">
        <v>5</v>
      </c>
      <c r="G95" s="41">
        <v>4.63</v>
      </c>
      <c r="H95" s="40" t="s">
        <v>428</v>
      </c>
      <c r="I95" s="41">
        <v>41308</v>
      </c>
      <c r="J95" s="40"/>
      <c r="K95" s="39"/>
    </row>
    <row r="96" spans="1:11" ht="25.5" customHeight="1">
      <c r="A96" s="39">
        <f t="shared" si="4"/>
        <v>80</v>
      </c>
      <c r="B96" s="51" t="s">
        <v>512</v>
      </c>
      <c r="C96" s="40" t="s">
        <v>427</v>
      </c>
      <c r="D96" s="40" t="s">
        <v>41</v>
      </c>
      <c r="E96" s="140"/>
      <c r="F96" s="41">
        <v>5</v>
      </c>
      <c r="G96" s="41">
        <v>4.65</v>
      </c>
      <c r="H96" s="40" t="s">
        <v>428</v>
      </c>
      <c r="I96" s="41" t="s">
        <v>429</v>
      </c>
      <c r="J96" s="40"/>
      <c r="K96" s="39"/>
    </row>
    <row r="97" spans="1:11" ht="25.5" customHeight="1">
      <c r="A97" s="39">
        <f t="shared" si="4"/>
        <v>81</v>
      </c>
      <c r="B97" s="51" t="s">
        <v>512</v>
      </c>
      <c r="C97" s="40" t="s">
        <v>430</v>
      </c>
      <c r="D97" s="40" t="s">
        <v>229</v>
      </c>
      <c r="E97" s="140"/>
      <c r="F97" s="41">
        <v>10</v>
      </c>
      <c r="G97" s="41">
        <v>9.36</v>
      </c>
      <c r="H97" s="40" t="s">
        <v>420</v>
      </c>
      <c r="I97" s="41">
        <v>41369</v>
      </c>
      <c r="J97" s="40"/>
      <c r="K97" s="39"/>
    </row>
    <row r="98" spans="1:11" ht="25.5" customHeight="1">
      <c r="A98" s="39">
        <f t="shared" si="4"/>
        <v>82</v>
      </c>
      <c r="B98" s="51" t="s">
        <v>512</v>
      </c>
      <c r="C98" s="40" t="s">
        <v>432</v>
      </c>
      <c r="D98" s="40" t="s">
        <v>43</v>
      </c>
      <c r="E98" s="140"/>
      <c r="F98" s="41">
        <v>2</v>
      </c>
      <c r="G98" s="41">
        <v>1.85</v>
      </c>
      <c r="H98" s="40" t="s">
        <v>416</v>
      </c>
      <c r="I98" s="41" t="s">
        <v>431</v>
      </c>
      <c r="J98" s="40"/>
      <c r="K98" s="39"/>
    </row>
    <row r="99" spans="1:11" ht="30.75" customHeight="1">
      <c r="A99" s="39">
        <f t="shared" si="4"/>
        <v>83</v>
      </c>
      <c r="B99" s="51" t="s">
        <v>512</v>
      </c>
      <c r="C99" s="40" t="s">
        <v>433</v>
      </c>
      <c r="D99" s="40" t="s">
        <v>230</v>
      </c>
      <c r="E99" s="140"/>
      <c r="F99" s="41">
        <v>10</v>
      </c>
      <c r="G99" s="41">
        <v>5.89</v>
      </c>
      <c r="H99" s="40" t="s">
        <v>419</v>
      </c>
      <c r="I99" s="41" t="s">
        <v>417</v>
      </c>
      <c r="J99" s="40"/>
      <c r="K99" s="39"/>
    </row>
    <row r="100" spans="1:11" ht="20.25" customHeight="1">
      <c r="A100" s="39">
        <f t="shared" si="4"/>
        <v>84</v>
      </c>
      <c r="B100" s="51" t="s">
        <v>512</v>
      </c>
      <c r="C100" s="40"/>
      <c r="D100" s="40" t="s">
        <v>36</v>
      </c>
      <c r="E100" s="140"/>
      <c r="F100" s="41">
        <v>0</v>
      </c>
      <c r="G100" s="41"/>
      <c r="H100" s="41"/>
      <c r="I100" s="41"/>
      <c r="J100" s="40"/>
      <c r="K100" s="39"/>
    </row>
    <row r="101" spans="1:11" ht="20.25" customHeight="1">
      <c r="A101" s="39">
        <f t="shared" si="4"/>
        <v>85</v>
      </c>
      <c r="B101" s="51" t="s">
        <v>512</v>
      </c>
      <c r="C101" s="40"/>
      <c r="D101" s="40" t="s">
        <v>38</v>
      </c>
      <c r="E101" s="140"/>
      <c r="F101" s="41">
        <v>0</v>
      </c>
      <c r="G101" s="41"/>
      <c r="H101" s="41"/>
      <c r="I101" s="41"/>
      <c r="J101" s="40"/>
      <c r="K101" s="39"/>
    </row>
    <row r="102" spans="1:11" ht="13.5">
      <c r="A102" s="39">
        <f t="shared" si="4"/>
        <v>86</v>
      </c>
      <c r="B102" s="51" t="s">
        <v>512</v>
      </c>
      <c r="C102" s="40"/>
      <c r="D102" s="40" t="s">
        <v>44</v>
      </c>
      <c r="E102" s="140"/>
      <c r="F102" s="41">
        <v>0</v>
      </c>
      <c r="G102" s="41"/>
      <c r="H102" s="41"/>
      <c r="I102" s="41"/>
      <c r="J102" s="40"/>
      <c r="K102" s="39"/>
    </row>
    <row r="103" spans="1:11" ht="20.25" customHeight="1">
      <c r="A103" s="39">
        <f t="shared" si="4"/>
        <v>87</v>
      </c>
      <c r="B103" s="51" t="s">
        <v>512</v>
      </c>
      <c r="C103" s="40"/>
      <c r="D103" s="40" t="s">
        <v>42</v>
      </c>
      <c r="E103" s="137"/>
      <c r="F103" s="41">
        <v>0</v>
      </c>
      <c r="G103" s="41"/>
      <c r="H103" s="41"/>
      <c r="I103" s="41"/>
      <c r="J103" s="40"/>
      <c r="K103" s="39"/>
    </row>
    <row r="104" spans="1:11" ht="20.25" customHeight="1">
      <c r="A104" s="43"/>
      <c r="B104" s="43"/>
      <c r="C104" s="43"/>
      <c r="D104" s="46" t="s">
        <v>174</v>
      </c>
      <c r="E104" s="40"/>
      <c r="F104" s="47">
        <f>SUM(F88:F103)</f>
        <v>64.1</v>
      </c>
      <c r="G104" s="47">
        <f>SUM(G88:G103)</f>
        <v>56.37</v>
      </c>
      <c r="H104" s="47"/>
      <c r="I104" s="47"/>
      <c r="J104" s="45"/>
      <c r="K104" s="39"/>
    </row>
    <row r="105" spans="1:11" ht="13.5">
      <c r="A105" s="142" t="s">
        <v>159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4"/>
    </row>
    <row r="106" spans="1:15" ht="18" customHeight="1">
      <c r="A106" s="39">
        <f>A103+1</f>
        <v>88</v>
      </c>
      <c r="B106" s="51" t="s">
        <v>548</v>
      </c>
      <c r="C106" s="40" t="s">
        <v>435</v>
      </c>
      <c r="D106" s="40" t="s">
        <v>14</v>
      </c>
      <c r="E106" s="145" t="s">
        <v>540</v>
      </c>
      <c r="F106" s="41">
        <v>3.5</v>
      </c>
      <c r="G106" s="41">
        <v>1.49</v>
      </c>
      <c r="H106" s="40" t="s">
        <v>549</v>
      </c>
      <c r="I106" s="41" t="s">
        <v>581</v>
      </c>
      <c r="J106" s="40"/>
      <c r="K106" s="39"/>
      <c r="M106" s="42" t="s">
        <v>623</v>
      </c>
      <c r="O106" s="111">
        <f>F106-G106</f>
        <v>2.01</v>
      </c>
    </row>
    <row r="107" spans="1:15" ht="13.5">
      <c r="A107" s="39">
        <f>A106+1</f>
        <v>89</v>
      </c>
      <c r="B107" s="51" t="s">
        <v>512</v>
      </c>
      <c r="C107" s="40" t="s">
        <v>437</v>
      </c>
      <c r="D107" s="40" t="s">
        <v>231</v>
      </c>
      <c r="E107" s="145"/>
      <c r="F107" s="41">
        <v>13</v>
      </c>
      <c r="G107" s="41">
        <v>10.28</v>
      </c>
      <c r="H107" s="40" t="s">
        <v>550</v>
      </c>
      <c r="I107" s="41" t="s">
        <v>436</v>
      </c>
      <c r="J107" s="40"/>
      <c r="K107" s="39"/>
      <c r="O107" s="111"/>
    </row>
    <row r="108" spans="1:15" ht="25.5" customHeight="1">
      <c r="A108" s="39">
        <f>A107+1</f>
        <v>90</v>
      </c>
      <c r="B108" s="51" t="s">
        <v>512</v>
      </c>
      <c r="C108" s="40" t="s">
        <v>434</v>
      </c>
      <c r="D108" s="40" t="s">
        <v>15</v>
      </c>
      <c r="E108" s="145"/>
      <c r="F108" s="41">
        <v>8</v>
      </c>
      <c r="G108" s="41">
        <v>2.74</v>
      </c>
      <c r="H108" s="40" t="s">
        <v>551</v>
      </c>
      <c r="I108" s="41" t="s">
        <v>596</v>
      </c>
      <c r="J108" s="41"/>
      <c r="K108" s="39"/>
      <c r="M108" s="42" t="s">
        <v>623</v>
      </c>
      <c r="N108" s="42" t="s">
        <v>624</v>
      </c>
      <c r="O108" s="111">
        <f>F108-G108</f>
        <v>5.26</v>
      </c>
    </row>
    <row r="109" spans="1:15" ht="41.25">
      <c r="A109" s="39">
        <f>A108+1</f>
        <v>91</v>
      </c>
      <c r="B109" s="51" t="s">
        <v>512</v>
      </c>
      <c r="C109" s="40" t="s">
        <v>438</v>
      </c>
      <c r="D109" s="40" t="s">
        <v>232</v>
      </c>
      <c r="E109" s="145"/>
      <c r="F109" s="41">
        <v>13</v>
      </c>
      <c r="G109" s="41">
        <v>5</v>
      </c>
      <c r="H109" s="40" t="s">
        <v>601</v>
      </c>
      <c r="I109" s="41" t="s">
        <v>364</v>
      </c>
      <c r="J109" s="40" t="s">
        <v>600</v>
      </c>
      <c r="K109" s="39" t="s">
        <v>603</v>
      </c>
      <c r="O109" s="111">
        <f>F109-G109</f>
        <v>8</v>
      </c>
    </row>
    <row r="110" spans="1:11" ht="25.5" customHeight="1">
      <c r="A110" s="39">
        <f>A109+1</f>
        <v>92</v>
      </c>
      <c r="B110" s="51" t="s">
        <v>512</v>
      </c>
      <c r="C110" s="40"/>
      <c r="D110" s="40" t="s">
        <v>17</v>
      </c>
      <c r="E110" s="145"/>
      <c r="F110" s="41">
        <v>0</v>
      </c>
      <c r="G110" s="41"/>
      <c r="H110" s="40"/>
      <c r="I110" s="41"/>
      <c r="J110" s="40" t="s">
        <v>206</v>
      </c>
      <c r="K110" s="39"/>
    </row>
    <row r="111" spans="1:11" ht="25.5" customHeight="1">
      <c r="A111" s="39">
        <f>A110+1</f>
        <v>93</v>
      </c>
      <c r="B111" s="51" t="s">
        <v>512</v>
      </c>
      <c r="C111" s="40"/>
      <c r="D111" s="40" t="s">
        <v>16</v>
      </c>
      <c r="E111" s="145"/>
      <c r="F111" s="41">
        <v>0</v>
      </c>
      <c r="G111" s="41"/>
      <c r="H111" s="40"/>
      <c r="I111" s="41"/>
      <c r="J111" s="40" t="s">
        <v>206</v>
      </c>
      <c r="K111" s="39"/>
    </row>
    <row r="112" spans="1:11" ht="13.5">
      <c r="A112" s="43"/>
      <c r="B112" s="43"/>
      <c r="C112" s="43"/>
      <c r="D112" s="46" t="s">
        <v>174</v>
      </c>
      <c r="E112" s="40"/>
      <c r="F112" s="47">
        <f>SUM(F106:F111)</f>
        <v>37.5</v>
      </c>
      <c r="G112" s="47">
        <f>SUM(G106:G111)</f>
        <v>19.509999999999998</v>
      </c>
      <c r="H112" s="41"/>
      <c r="I112" s="41"/>
      <c r="J112" s="40"/>
      <c r="K112" s="39"/>
    </row>
    <row r="113" spans="1:11" ht="13.5">
      <c r="A113" s="142" t="s">
        <v>160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4"/>
    </row>
    <row r="114" spans="1:11" ht="27">
      <c r="A114" s="39">
        <f>A111+1</f>
        <v>94</v>
      </c>
      <c r="B114" s="51" t="s">
        <v>553</v>
      </c>
      <c r="C114" s="40" t="s">
        <v>193</v>
      </c>
      <c r="D114" s="40" t="s">
        <v>99</v>
      </c>
      <c r="E114" s="145" t="s">
        <v>543</v>
      </c>
      <c r="F114" s="41">
        <v>5</v>
      </c>
      <c r="G114" s="41">
        <v>4.34</v>
      </c>
      <c r="H114" s="40" t="s">
        <v>441</v>
      </c>
      <c r="I114" s="41" t="s">
        <v>442</v>
      </c>
      <c r="J114" s="40"/>
      <c r="K114" s="41"/>
    </row>
    <row r="115" spans="1:11" ht="13.5">
      <c r="A115" s="39">
        <f>A114+1</f>
        <v>95</v>
      </c>
      <c r="B115" s="51" t="s">
        <v>512</v>
      </c>
      <c r="C115" s="40" t="s">
        <v>439</v>
      </c>
      <c r="D115" s="40" t="s">
        <v>233</v>
      </c>
      <c r="E115" s="145"/>
      <c r="F115" s="41">
        <v>7.01</v>
      </c>
      <c r="G115" s="41">
        <v>6.52</v>
      </c>
      <c r="H115" s="40" t="s">
        <v>443</v>
      </c>
      <c r="I115" s="41" t="s">
        <v>444</v>
      </c>
      <c r="J115" s="40"/>
      <c r="K115" s="41"/>
    </row>
    <row r="116" spans="1:11" ht="19.5" customHeight="1">
      <c r="A116" s="39">
        <f aca="true" t="shared" si="5" ref="A116:A122">A115+1</f>
        <v>96</v>
      </c>
      <c r="B116" s="51" t="s">
        <v>512</v>
      </c>
      <c r="C116" s="40" t="s">
        <v>440</v>
      </c>
      <c r="D116" s="40" t="s">
        <v>128</v>
      </c>
      <c r="E116" s="145"/>
      <c r="F116" s="41">
        <v>2</v>
      </c>
      <c r="G116" s="41">
        <v>1.57</v>
      </c>
      <c r="H116" s="40" t="s">
        <v>445</v>
      </c>
      <c r="I116" s="41" t="s">
        <v>446</v>
      </c>
      <c r="J116" s="40"/>
      <c r="K116" s="41"/>
    </row>
    <row r="117" spans="1:11" ht="27">
      <c r="A117" s="39">
        <f t="shared" si="5"/>
        <v>97</v>
      </c>
      <c r="B117" s="51" t="s">
        <v>512</v>
      </c>
      <c r="C117" s="40" t="s">
        <v>193</v>
      </c>
      <c r="D117" s="40" t="s">
        <v>336</v>
      </c>
      <c r="E117" s="145"/>
      <c r="F117" s="41">
        <v>17</v>
      </c>
      <c r="G117" s="41">
        <v>13.82</v>
      </c>
      <c r="H117" s="40" t="s">
        <v>552</v>
      </c>
      <c r="I117" s="41" t="s">
        <v>388</v>
      </c>
      <c r="J117" s="40"/>
      <c r="K117" s="41"/>
    </row>
    <row r="118" spans="1:11" ht="19.5" customHeight="1">
      <c r="A118" s="39">
        <f t="shared" si="5"/>
        <v>98</v>
      </c>
      <c r="B118" s="51" t="s">
        <v>512</v>
      </c>
      <c r="C118" s="40"/>
      <c r="D118" s="40" t="s">
        <v>110</v>
      </c>
      <c r="E118" s="145"/>
      <c r="F118" s="41">
        <v>0</v>
      </c>
      <c r="G118" s="41"/>
      <c r="H118" s="40"/>
      <c r="I118" s="41"/>
      <c r="J118" s="40" t="s">
        <v>206</v>
      </c>
      <c r="K118" s="41"/>
    </row>
    <row r="119" spans="1:11" ht="19.5" customHeight="1">
      <c r="A119" s="39">
        <f t="shared" si="5"/>
        <v>99</v>
      </c>
      <c r="B119" s="51" t="s">
        <v>512</v>
      </c>
      <c r="C119" s="40"/>
      <c r="D119" s="40" t="s">
        <v>111</v>
      </c>
      <c r="E119" s="145"/>
      <c r="F119" s="41">
        <v>0</v>
      </c>
      <c r="G119" s="41"/>
      <c r="H119" s="40"/>
      <c r="I119" s="41"/>
      <c r="J119" s="40" t="s">
        <v>206</v>
      </c>
      <c r="K119" s="41"/>
    </row>
    <row r="120" spans="1:11" ht="19.5" customHeight="1">
      <c r="A120" s="39">
        <f t="shared" si="5"/>
        <v>100</v>
      </c>
      <c r="B120" s="51" t="s">
        <v>512</v>
      </c>
      <c r="C120" s="40"/>
      <c r="D120" s="40" t="s">
        <v>112</v>
      </c>
      <c r="E120" s="145"/>
      <c r="F120" s="41">
        <v>0</v>
      </c>
      <c r="G120" s="41"/>
      <c r="H120" s="40"/>
      <c r="I120" s="41"/>
      <c r="J120" s="40" t="s">
        <v>206</v>
      </c>
      <c r="K120" s="41"/>
    </row>
    <row r="121" spans="1:11" ht="19.5" customHeight="1">
      <c r="A121" s="39">
        <f t="shared" si="5"/>
        <v>101</v>
      </c>
      <c r="B121" s="51" t="s">
        <v>512</v>
      </c>
      <c r="C121" s="40"/>
      <c r="D121" s="40" t="s">
        <v>113</v>
      </c>
      <c r="E121" s="145"/>
      <c r="F121" s="41">
        <v>0</v>
      </c>
      <c r="G121" s="41"/>
      <c r="H121" s="40"/>
      <c r="I121" s="41"/>
      <c r="J121" s="40" t="s">
        <v>206</v>
      </c>
      <c r="K121" s="41"/>
    </row>
    <row r="122" spans="1:11" ht="19.5" customHeight="1">
      <c r="A122" s="39">
        <f t="shared" si="5"/>
        <v>102</v>
      </c>
      <c r="B122" s="51" t="s">
        <v>512</v>
      </c>
      <c r="C122" s="39"/>
      <c r="D122" s="40" t="s">
        <v>114</v>
      </c>
      <c r="E122" s="145"/>
      <c r="F122" s="41">
        <v>0</v>
      </c>
      <c r="G122" s="41"/>
      <c r="H122" s="40"/>
      <c r="I122" s="41"/>
      <c r="J122" s="40" t="s">
        <v>206</v>
      </c>
      <c r="K122" s="41"/>
    </row>
    <row r="123" spans="1:11" ht="13.5">
      <c r="A123" s="43"/>
      <c r="B123" s="43"/>
      <c r="C123" s="43"/>
      <c r="D123" s="46" t="s">
        <v>174</v>
      </c>
      <c r="E123" s="40"/>
      <c r="F123" s="47">
        <f>SUM(F114:F122)</f>
        <v>31.009999999999998</v>
      </c>
      <c r="G123" s="47">
        <f>SUM(G114:G122)</f>
        <v>26.25</v>
      </c>
      <c r="H123" s="47"/>
      <c r="I123" s="47"/>
      <c r="J123" s="40"/>
      <c r="K123" s="39"/>
    </row>
    <row r="124" spans="1:11" ht="13.5">
      <c r="A124" s="142" t="s">
        <v>161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4"/>
    </row>
    <row r="125" spans="1:11" ht="30.75" customHeight="1">
      <c r="A125" s="39">
        <f>A122+1</f>
        <v>103</v>
      </c>
      <c r="B125" s="39" t="s">
        <v>554</v>
      </c>
      <c r="C125" s="40" t="s">
        <v>451</v>
      </c>
      <c r="D125" s="40" t="s">
        <v>46</v>
      </c>
      <c r="E125" s="145" t="s">
        <v>543</v>
      </c>
      <c r="F125" s="41">
        <v>1.7</v>
      </c>
      <c r="G125" s="77" t="s">
        <v>591</v>
      </c>
      <c r="H125" s="40" t="s">
        <v>592</v>
      </c>
      <c r="I125" s="41" t="s">
        <v>593</v>
      </c>
      <c r="J125" s="40"/>
      <c r="K125" s="39"/>
    </row>
    <row r="126" spans="1:11" ht="30.75" customHeight="1">
      <c r="A126" s="39">
        <f>A125+1</f>
        <v>104</v>
      </c>
      <c r="B126" s="51" t="s">
        <v>512</v>
      </c>
      <c r="C126" s="40" t="s">
        <v>452</v>
      </c>
      <c r="D126" s="40" t="s">
        <v>237</v>
      </c>
      <c r="E126" s="145"/>
      <c r="F126" s="41">
        <v>59.5</v>
      </c>
      <c r="G126" s="41">
        <v>47.54</v>
      </c>
      <c r="H126" s="40" t="s">
        <v>449</v>
      </c>
      <c r="I126" s="77" t="s">
        <v>594</v>
      </c>
      <c r="J126" s="40"/>
      <c r="K126" s="39"/>
    </row>
    <row r="127" spans="1:11" ht="30.75" customHeight="1">
      <c r="A127" s="39">
        <f aca="true" t="shared" si="6" ref="A127:A134">A126+1</f>
        <v>105</v>
      </c>
      <c r="B127" s="51" t="s">
        <v>512</v>
      </c>
      <c r="C127" s="40" t="s">
        <v>453</v>
      </c>
      <c r="D127" s="40" t="s">
        <v>49</v>
      </c>
      <c r="E127" s="145"/>
      <c r="F127" s="41">
        <v>0.4</v>
      </c>
      <c r="G127" s="41">
        <v>0.37</v>
      </c>
      <c r="H127" s="40" t="s">
        <v>450</v>
      </c>
      <c r="I127" s="40" t="s">
        <v>332</v>
      </c>
      <c r="K127" s="39"/>
    </row>
    <row r="128" spans="1:11" ht="30.75" customHeight="1">
      <c r="A128" s="39">
        <f t="shared" si="6"/>
        <v>106</v>
      </c>
      <c r="B128" s="51" t="s">
        <v>512</v>
      </c>
      <c r="C128" s="40" t="s">
        <v>454</v>
      </c>
      <c r="D128" s="40" t="s">
        <v>238</v>
      </c>
      <c r="E128" s="145"/>
      <c r="F128" s="41">
        <v>5</v>
      </c>
      <c r="G128" s="41">
        <v>3.86</v>
      </c>
      <c r="H128" s="40" t="s">
        <v>447</v>
      </c>
      <c r="I128" s="41" t="s">
        <v>577</v>
      </c>
      <c r="J128" s="40"/>
      <c r="K128" s="39"/>
    </row>
    <row r="129" spans="1:13" ht="30.75" customHeight="1">
      <c r="A129" s="39">
        <f t="shared" si="6"/>
        <v>107</v>
      </c>
      <c r="B129" s="51" t="s">
        <v>512</v>
      </c>
      <c r="C129" s="40" t="s">
        <v>455</v>
      </c>
      <c r="D129" s="40" t="s">
        <v>48</v>
      </c>
      <c r="E129" s="145"/>
      <c r="F129" s="41">
        <v>0.5</v>
      </c>
      <c r="G129" s="77" t="s">
        <v>591</v>
      </c>
      <c r="H129" s="40" t="s">
        <v>568</v>
      </c>
      <c r="I129" s="41" t="s">
        <v>577</v>
      </c>
      <c r="J129" s="40"/>
      <c r="K129" s="39"/>
      <c r="M129" s="42" t="s">
        <v>623</v>
      </c>
    </row>
    <row r="130" spans="1:11" ht="30.75" customHeight="1">
      <c r="A130" s="39">
        <f t="shared" si="6"/>
        <v>108</v>
      </c>
      <c r="B130" s="51" t="s">
        <v>512</v>
      </c>
      <c r="C130" s="40"/>
      <c r="D130" s="40" t="s">
        <v>47</v>
      </c>
      <c r="E130" s="145"/>
      <c r="F130" s="41">
        <v>0</v>
      </c>
      <c r="G130" s="77" t="s">
        <v>591</v>
      </c>
      <c r="H130" s="40"/>
      <c r="I130" s="41"/>
      <c r="J130" s="45"/>
      <c r="K130" s="39"/>
    </row>
    <row r="131" spans="1:11" ht="30.75" customHeight="1">
      <c r="A131" s="39">
        <f t="shared" si="6"/>
        <v>109</v>
      </c>
      <c r="B131" s="51" t="s">
        <v>512</v>
      </c>
      <c r="C131" s="40" t="s">
        <v>456</v>
      </c>
      <c r="D131" s="40" t="s">
        <v>235</v>
      </c>
      <c r="E131" s="145"/>
      <c r="F131" s="41">
        <v>7.5</v>
      </c>
      <c r="G131" s="41">
        <v>7.08</v>
      </c>
      <c r="H131" s="40" t="s">
        <v>447</v>
      </c>
      <c r="I131" s="41" t="s">
        <v>448</v>
      </c>
      <c r="J131" s="40"/>
      <c r="K131" s="39"/>
    </row>
    <row r="132" spans="1:11" ht="30.75" customHeight="1">
      <c r="A132" s="39">
        <f t="shared" si="6"/>
        <v>110</v>
      </c>
      <c r="B132" s="51" t="s">
        <v>512</v>
      </c>
      <c r="C132" s="40"/>
      <c r="D132" s="40" t="s">
        <v>236</v>
      </c>
      <c r="E132" s="145"/>
      <c r="F132" s="41">
        <v>0</v>
      </c>
      <c r="G132" s="41"/>
      <c r="H132" s="40"/>
      <c r="I132" s="41"/>
      <c r="J132" s="45"/>
      <c r="K132" s="39"/>
    </row>
    <row r="133" spans="1:11" ht="30.75" customHeight="1">
      <c r="A133" s="39">
        <f t="shared" si="6"/>
        <v>111</v>
      </c>
      <c r="B133" s="51" t="s">
        <v>512</v>
      </c>
      <c r="C133" s="40"/>
      <c r="D133" s="40" t="s">
        <v>45</v>
      </c>
      <c r="E133" s="145"/>
      <c r="F133" s="41">
        <v>0</v>
      </c>
      <c r="G133" s="41"/>
      <c r="H133" s="40"/>
      <c r="I133" s="41"/>
      <c r="J133" s="45"/>
      <c r="K133" s="39"/>
    </row>
    <row r="134" spans="1:11" ht="30.75" customHeight="1">
      <c r="A134" s="39">
        <f t="shared" si="6"/>
        <v>112</v>
      </c>
      <c r="B134" s="51" t="s">
        <v>512</v>
      </c>
      <c r="C134" s="40"/>
      <c r="D134" s="40" t="s">
        <v>50</v>
      </c>
      <c r="E134" s="145"/>
      <c r="F134" s="41">
        <v>0</v>
      </c>
      <c r="G134" s="41"/>
      <c r="H134" s="40"/>
      <c r="I134" s="41"/>
      <c r="J134" s="45"/>
      <c r="K134" s="39"/>
    </row>
    <row r="135" spans="1:11" ht="30.75" customHeight="1">
      <c r="A135" s="43"/>
      <c r="B135" s="43"/>
      <c r="C135" s="43"/>
      <c r="D135" s="46" t="s">
        <v>174</v>
      </c>
      <c r="E135" s="40"/>
      <c r="F135" s="47">
        <f>SUM(F125:F134)</f>
        <v>74.6</v>
      </c>
      <c r="G135" s="47">
        <f>SUM(G125:G134)</f>
        <v>58.849999999999994</v>
      </c>
      <c r="H135" s="41"/>
      <c r="I135" s="41"/>
      <c r="J135" s="40"/>
      <c r="K135" s="39"/>
    </row>
    <row r="136" spans="1:11" ht="13.5">
      <c r="A136" s="142" t="s">
        <v>163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4"/>
    </row>
    <row r="137" spans="1:11" ht="25.5" customHeight="1">
      <c r="A137" s="39">
        <f>A134+1</f>
        <v>113</v>
      </c>
      <c r="B137" s="39" t="s">
        <v>555</v>
      </c>
      <c r="C137" s="40" t="s">
        <v>457</v>
      </c>
      <c r="D137" s="40" t="s">
        <v>239</v>
      </c>
      <c r="E137" s="145" t="s">
        <v>543</v>
      </c>
      <c r="F137" s="41">
        <v>16</v>
      </c>
      <c r="G137" s="41">
        <v>13.3</v>
      </c>
      <c r="H137" s="40" t="s">
        <v>460</v>
      </c>
      <c r="I137" s="41" t="s">
        <v>461</v>
      </c>
      <c r="J137" s="40"/>
      <c r="K137" s="39"/>
    </row>
    <row r="138" spans="1:11" ht="20.25" customHeight="1">
      <c r="A138" s="39">
        <f>A137+1</f>
        <v>114</v>
      </c>
      <c r="B138" s="51" t="s">
        <v>512</v>
      </c>
      <c r="C138" s="40" t="s">
        <v>458</v>
      </c>
      <c r="D138" s="40" t="s">
        <v>240</v>
      </c>
      <c r="E138" s="145"/>
      <c r="F138" s="41">
        <v>20</v>
      </c>
      <c r="G138" s="41">
        <v>16</v>
      </c>
      <c r="H138" s="40" t="s">
        <v>462</v>
      </c>
      <c r="I138" s="41" t="s">
        <v>463</v>
      </c>
      <c r="J138" s="40"/>
      <c r="K138" s="39"/>
    </row>
    <row r="139" spans="1:11" ht="25.5" customHeight="1">
      <c r="A139" s="39">
        <f aca="true" t="shared" si="7" ref="A139:A151">A138+1</f>
        <v>115</v>
      </c>
      <c r="B139" s="51" t="s">
        <v>512</v>
      </c>
      <c r="C139" s="40" t="s">
        <v>459</v>
      </c>
      <c r="D139" s="40" t="s">
        <v>242</v>
      </c>
      <c r="E139" s="145"/>
      <c r="F139" s="41">
        <v>7.5</v>
      </c>
      <c r="G139" s="41">
        <v>6.81</v>
      </c>
      <c r="H139" s="40" t="s">
        <v>564</v>
      </c>
      <c r="I139" s="41" t="s">
        <v>464</v>
      </c>
      <c r="J139" s="40"/>
      <c r="K139" s="39"/>
    </row>
    <row r="140" spans="1:11" ht="27">
      <c r="A140" s="39">
        <f t="shared" si="7"/>
        <v>116</v>
      </c>
      <c r="B140" s="51" t="s">
        <v>512</v>
      </c>
      <c r="C140" s="40"/>
      <c r="D140" s="40" t="s">
        <v>87</v>
      </c>
      <c r="E140" s="145"/>
      <c r="F140" s="41">
        <v>0.7</v>
      </c>
      <c r="G140" s="78">
        <v>0.65</v>
      </c>
      <c r="H140" s="40" t="s">
        <v>565</v>
      </c>
      <c r="I140" s="41" t="s">
        <v>329</v>
      </c>
      <c r="J140" s="40"/>
      <c r="K140" s="39"/>
    </row>
    <row r="141" spans="1:11" ht="27">
      <c r="A141" s="39">
        <f t="shared" si="7"/>
        <v>117</v>
      </c>
      <c r="B141" s="51" t="s">
        <v>512</v>
      </c>
      <c r="C141" s="40"/>
      <c r="D141" s="40" t="s">
        <v>52</v>
      </c>
      <c r="E141" s="145"/>
      <c r="F141" s="41">
        <v>1.36</v>
      </c>
      <c r="G141" s="78">
        <v>1.33</v>
      </c>
      <c r="H141" s="40" t="s">
        <v>566</v>
      </c>
      <c r="I141" s="41" t="s">
        <v>329</v>
      </c>
      <c r="J141" s="40"/>
      <c r="K141" s="39"/>
    </row>
    <row r="142" spans="1:11" ht="27">
      <c r="A142" s="39">
        <f t="shared" si="7"/>
        <v>118</v>
      </c>
      <c r="B142" s="51" t="s">
        <v>512</v>
      </c>
      <c r="C142" s="40"/>
      <c r="D142" s="40" t="s">
        <v>53</v>
      </c>
      <c r="E142" s="145"/>
      <c r="F142" s="41">
        <v>3.36</v>
      </c>
      <c r="G142" s="79">
        <v>3.15</v>
      </c>
      <c r="H142" s="40" t="s">
        <v>567</v>
      </c>
      <c r="I142" s="41" t="s">
        <v>329</v>
      </c>
      <c r="J142" s="40"/>
      <c r="K142" s="39"/>
    </row>
    <row r="143" spans="1:11" ht="27">
      <c r="A143" s="39">
        <f t="shared" si="7"/>
        <v>119</v>
      </c>
      <c r="B143" s="51" t="s">
        <v>512</v>
      </c>
      <c r="C143" s="40"/>
      <c r="D143" s="40" t="s">
        <v>91</v>
      </c>
      <c r="E143" s="145"/>
      <c r="F143" s="41">
        <v>4</v>
      </c>
      <c r="G143" s="79">
        <v>3.74</v>
      </c>
      <c r="H143" s="40" t="s">
        <v>460</v>
      </c>
      <c r="I143" s="41" t="s">
        <v>329</v>
      </c>
      <c r="J143" s="40"/>
      <c r="K143" s="39"/>
    </row>
    <row r="144" spans="1:11" ht="25.5" customHeight="1">
      <c r="A144" s="39">
        <f t="shared" si="7"/>
        <v>120</v>
      </c>
      <c r="B144" s="51" t="s">
        <v>512</v>
      </c>
      <c r="C144" s="40"/>
      <c r="D144" s="40" t="s">
        <v>244</v>
      </c>
      <c r="E144" s="145"/>
      <c r="F144" s="41">
        <v>0</v>
      </c>
      <c r="G144" s="41"/>
      <c r="H144" s="40"/>
      <c r="I144" s="41"/>
      <c r="J144" s="45" t="s">
        <v>206</v>
      </c>
      <c r="K144" s="39"/>
    </row>
    <row r="145" spans="1:11" ht="25.5" customHeight="1">
      <c r="A145" s="39">
        <f t="shared" si="7"/>
        <v>121</v>
      </c>
      <c r="B145" s="51" t="s">
        <v>512</v>
      </c>
      <c r="C145" s="40"/>
      <c r="D145" s="40" t="s">
        <v>245</v>
      </c>
      <c r="E145" s="145"/>
      <c r="F145" s="41">
        <v>0</v>
      </c>
      <c r="G145" s="41"/>
      <c r="H145" s="40"/>
      <c r="I145" s="41"/>
      <c r="J145" s="45" t="s">
        <v>206</v>
      </c>
      <c r="K145" s="39"/>
    </row>
    <row r="146" spans="1:11" ht="22.5" customHeight="1">
      <c r="A146" s="39">
        <f t="shared" si="7"/>
        <v>122</v>
      </c>
      <c r="B146" s="51" t="s">
        <v>512</v>
      </c>
      <c r="C146" s="40"/>
      <c r="D146" s="40" t="s">
        <v>243</v>
      </c>
      <c r="E146" s="145"/>
      <c r="F146" s="41">
        <v>0</v>
      </c>
      <c r="G146" s="41"/>
      <c r="H146" s="40"/>
      <c r="I146" s="41"/>
      <c r="J146" s="45" t="s">
        <v>206</v>
      </c>
      <c r="K146" s="39"/>
    </row>
    <row r="147" spans="1:11" ht="25.5" customHeight="1">
      <c r="A147" s="39">
        <f t="shared" si="7"/>
        <v>123</v>
      </c>
      <c r="B147" s="51" t="s">
        <v>512</v>
      </c>
      <c r="C147" s="40"/>
      <c r="D147" s="40" t="s">
        <v>51</v>
      </c>
      <c r="E147" s="145"/>
      <c r="F147" s="41">
        <v>0</v>
      </c>
      <c r="G147" s="41"/>
      <c r="H147" s="40"/>
      <c r="I147" s="41"/>
      <c r="J147" s="45" t="s">
        <v>206</v>
      </c>
      <c r="K147" s="39"/>
    </row>
    <row r="148" spans="1:11" ht="25.5" customHeight="1">
      <c r="A148" s="39">
        <f t="shared" si="7"/>
        <v>124</v>
      </c>
      <c r="B148" s="51" t="s">
        <v>512</v>
      </c>
      <c r="C148" s="40"/>
      <c r="D148" s="40" t="s">
        <v>88</v>
      </c>
      <c r="E148" s="145"/>
      <c r="F148" s="41">
        <v>0</v>
      </c>
      <c r="G148" s="41"/>
      <c r="H148" s="40"/>
      <c r="I148" s="41"/>
      <c r="J148" s="45" t="s">
        <v>206</v>
      </c>
      <c r="K148" s="39"/>
    </row>
    <row r="149" spans="1:11" ht="25.5" customHeight="1">
      <c r="A149" s="39">
        <f t="shared" si="7"/>
        <v>125</v>
      </c>
      <c r="B149" s="51" t="s">
        <v>512</v>
      </c>
      <c r="C149" s="40"/>
      <c r="D149" s="40" t="s">
        <v>241</v>
      </c>
      <c r="E149" s="145"/>
      <c r="F149" s="41">
        <v>0</v>
      </c>
      <c r="G149" s="41"/>
      <c r="H149" s="40"/>
      <c r="I149" s="41"/>
      <c r="J149" s="45" t="s">
        <v>206</v>
      </c>
      <c r="K149" s="39"/>
    </row>
    <row r="150" spans="1:11" ht="18" customHeight="1">
      <c r="A150" s="39">
        <f t="shared" si="7"/>
        <v>126</v>
      </c>
      <c r="B150" s="51" t="s">
        <v>512</v>
      </c>
      <c r="C150" s="40"/>
      <c r="D150" s="40" t="s">
        <v>90</v>
      </c>
      <c r="E150" s="145"/>
      <c r="F150" s="41">
        <v>0</v>
      </c>
      <c r="G150" s="41"/>
      <c r="H150" s="40"/>
      <c r="I150" s="41"/>
      <c r="J150" s="45" t="s">
        <v>206</v>
      </c>
      <c r="K150" s="39"/>
    </row>
    <row r="151" spans="1:11" ht="25.5" customHeight="1">
      <c r="A151" s="39">
        <f t="shared" si="7"/>
        <v>127</v>
      </c>
      <c r="B151" s="51" t="s">
        <v>512</v>
      </c>
      <c r="C151" s="40"/>
      <c r="D151" s="40" t="s">
        <v>89</v>
      </c>
      <c r="E151" s="145"/>
      <c r="F151" s="41">
        <v>0</v>
      </c>
      <c r="G151" s="41"/>
      <c r="H151" s="40"/>
      <c r="I151" s="41"/>
      <c r="J151" s="45" t="s">
        <v>206</v>
      </c>
      <c r="K151" s="39"/>
    </row>
    <row r="152" spans="1:11" ht="25.5" customHeight="1">
      <c r="A152" s="43"/>
      <c r="B152" s="43"/>
      <c r="C152" s="43"/>
      <c r="D152" s="46" t="s">
        <v>174</v>
      </c>
      <c r="E152" s="40"/>
      <c r="F152" s="47">
        <f>SUM(F137:F151)</f>
        <v>52.92</v>
      </c>
      <c r="G152" s="47">
        <f>SUM(G137:G151)</f>
        <v>44.98</v>
      </c>
      <c r="H152" s="41"/>
      <c r="I152" s="41"/>
      <c r="J152" s="40"/>
      <c r="K152" s="39"/>
    </row>
    <row r="153" spans="1:11" ht="27.75" customHeight="1">
      <c r="A153" s="142" t="s">
        <v>162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4"/>
    </row>
    <row r="154" spans="1:11" ht="30" customHeight="1">
      <c r="A154" s="39">
        <f>A151+1</f>
        <v>128</v>
      </c>
      <c r="B154" s="39" t="s">
        <v>572</v>
      </c>
      <c r="C154" s="40"/>
      <c r="D154" s="40" t="s">
        <v>246</v>
      </c>
      <c r="E154" s="136" t="s">
        <v>543</v>
      </c>
      <c r="F154" s="41">
        <v>0</v>
      </c>
      <c r="G154" s="41"/>
      <c r="H154" s="40"/>
      <c r="I154" s="41"/>
      <c r="J154" s="45" t="s">
        <v>206</v>
      </c>
      <c r="K154" s="39"/>
    </row>
    <row r="155" spans="1:11" ht="44.25" customHeight="1">
      <c r="A155" s="39">
        <f>A154+1</f>
        <v>129</v>
      </c>
      <c r="B155" s="51" t="s">
        <v>512</v>
      </c>
      <c r="C155" s="40" t="s">
        <v>465</v>
      </c>
      <c r="D155" s="40" t="s">
        <v>2</v>
      </c>
      <c r="E155" s="140"/>
      <c r="F155" s="41">
        <v>3</v>
      </c>
      <c r="G155" s="41">
        <v>2.37</v>
      </c>
      <c r="H155" s="40" t="s">
        <v>556</v>
      </c>
      <c r="I155" s="41" t="s">
        <v>337</v>
      </c>
      <c r="J155" s="40"/>
      <c r="K155" s="39"/>
    </row>
    <row r="156" spans="1:11" ht="44.25" customHeight="1">
      <c r="A156" s="39">
        <f>A155+1</f>
        <v>130</v>
      </c>
      <c r="B156" s="51" t="s">
        <v>512</v>
      </c>
      <c r="C156" s="40" t="s">
        <v>466</v>
      </c>
      <c r="D156" s="40" t="s">
        <v>247</v>
      </c>
      <c r="E156" s="140"/>
      <c r="F156" s="41">
        <v>50</v>
      </c>
      <c r="G156" s="41">
        <v>42.67</v>
      </c>
      <c r="H156" s="40" t="s">
        <v>557</v>
      </c>
      <c r="I156" s="66" t="s">
        <v>590</v>
      </c>
      <c r="J156" s="40"/>
      <c r="K156" s="39"/>
    </row>
    <row r="157" spans="1:11" ht="44.25" customHeight="1">
      <c r="A157" s="39">
        <f>A156+1</f>
        <v>131</v>
      </c>
      <c r="B157" s="51" t="s">
        <v>512</v>
      </c>
      <c r="C157" s="40" t="s">
        <v>467</v>
      </c>
      <c r="D157" s="40" t="s">
        <v>248</v>
      </c>
      <c r="E157" s="140"/>
      <c r="F157" s="41">
        <v>7</v>
      </c>
      <c r="G157" s="41">
        <v>2.31</v>
      </c>
      <c r="H157" s="40" t="s">
        <v>558</v>
      </c>
      <c r="I157" s="41" t="s">
        <v>330</v>
      </c>
      <c r="J157" s="40"/>
      <c r="K157" s="39"/>
    </row>
    <row r="158" spans="1:11" ht="44.25" customHeight="1">
      <c r="A158" s="39">
        <f>A157+1</f>
        <v>132</v>
      </c>
      <c r="B158" s="51" t="s">
        <v>512</v>
      </c>
      <c r="C158" s="40" t="s">
        <v>468</v>
      </c>
      <c r="D158" s="40" t="s">
        <v>92</v>
      </c>
      <c r="E158" s="140"/>
      <c r="F158" s="41">
        <v>2</v>
      </c>
      <c r="G158" s="41">
        <v>1.43</v>
      </c>
      <c r="H158" s="40" t="s">
        <v>559</v>
      </c>
      <c r="I158" s="41" t="s">
        <v>330</v>
      </c>
      <c r="J158" s="40"/>
      <c r="K158" s="39"/>
    </row>
    <row r="159" spans="1:14" ht="82.5" customHeight="1">
      <c r="A159" s="138">
        <f>A158+1</f>
        <v>133</v>
      </c>
      <c r="B159" s="138" t="s">
        <v>512</v>
      </c>
      <c r="C159" s="136" t="s">
        <v>469</v>
      </c>
      <c r="D159" s="136" t="s">
        <v>249</v>
      </c>
      <c r="E159" s="140"/>
      <c r="F159" s="41">
        <v>57</v>
      </c>
      <c r="G159" s="41">
        <v>41.6</v>
      </c>
      <c r="H159" s="40" t="s">
        <v>560</v>
      </c>
      <c r="I159" s="41"/>
      <c r="J159" s="80" t="s">
        <v>628</v>
      </c>
      <c r="K159" s="39"/>
      <c r="N159" s="111">
        <f>F159-G159</f>
        <v>15.399999999999999</v>
      </c>
    </row>
    <row r="160" spans="1:14" ht="27">
      <c r="A160" s="139"/>
      <c r="B160" s="139"/>
      <c r="C160" s="137"/>
      <c r="D160" s="137"/>
      <c r="E160" s="140"/>
      <c r="F160" s="41">
        <v>70</v>
      </c>
      <c r="G160" s="41"/>
      <c r="H160" s="40"/>
      <c r="I160" s="41"/>
      <c r="J160" s="80" t="s">
        <v>627</v>
      </c>
      <c r="K160" s="39"/>
      <c r="N160" s="111"/>
    </row>
    <row r="161" spans="1:11" ht="44.25" customHeight="1">
      <c r="A161" s="39">
        <f>A159+1</f>
        <v>134</v>
      </c>
      <c r="B161" s="51" t="s">
        <v>512</v>
      </c>
      <c r="C161" s="40" t="s">
        <v>470</v>
      </c>
      <c r="D161" s="40" t="s">
        <v>250</v>
      </c>
      <c r="E161" s="137"/>
      <c r="F161" s="41">
        <v>23</v>
      </c>
      <c r="G161" s="41">
        <v>20.78</v>
      </c>
      <c r="H161" s="40" t="s">
        <v>604</v>
      </c>
      <c r="I161" s="41" t="s">
        <v>574</v>
      </c>
      <c r="J161" s="40"/>
      <c r="K161" s="39"/>
    </row>
    <row r="162" spans="1:11" ht="13.5">
      <c r="A162" s="39"/>
      <c r="B162" s="39"/>
      <c r="C162" s="39"/>
      <c r="D162" s="46" t="s">
        <v>174</v>
      </c>
      <c r="E162" s="40"/>
      <c r="F162" s="47">
        <f>SUM(F154:F161)</f>
        <v>212</v>
      </c>
      <c r="G162" s="47">
        <f>SUM(G154:G161)</f>
        <v>111.16</v>
      </c>
      <c r="H162" s="47"/>
      <c r="I162" s="47"/>
      <c r="J162" s="40"/>
      <c r="K162" s="39"/>
    </row>
    <row r="163" spans="1:11" ht="13.5">
      <c r="A163" s="142" t="s">
        <v>164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4"/>
    </row>
    <row r="164" spans="1:11" ht="13.5">
      <c r="A164" s="39">
        <f>A161+1</f>
        <v>135</v>
      </c>
      <c r="B164" s="39" t="s">
        <v>561</v>
      </c>
      <c r="C164" s="40" t="s">
        <v>486</v>
      </c>
      <c r="D164" s="40" t="s">
        <v>251</v>
      </c>
      <c r="E164" s="136" t="s">
        <v>540</v>
      </c>
      <c r="F164" s="41">
        <v>6.5</v>
      </c>
      <c r="G164" s="41">
        <v>6.08</v>
      </c>
      <c r="H164" s="40" t="s">
        <v>484</v>
      </c>
      <c r="I164" s="41" t="s">
        <v>485</v>
      </c>
      <c r="J164" s="40"/>
      <c r="K164" s="41"/>
    </row>
    <row r="165" spans="1:11" ht="13.5">
      <c r="A165" s="39">
        <f>A164+1</f>
        <v>136</v>
      </c>
      <c r="B165" s="51" t="s">
        <v>512</v>
      </c>
      <c r="C165" s="40" t="s">
        <v>483</v>
      </c>
      <c r="D165" s="40" t="s">
        <v>75</v>
      </c>
      <c r="E165" s="140"/>
      <c r="F165" s="41">
        <v>3.5</v>
      </c>
      <c r="G165" s="41">
        <v>3.2</v>
      </c>
      <c r="H165" s="40" t="s">
        <v>481</v>
      </c>
      <c r="I165" s="41" t="s">
        <v>482</v>
      </c>
      <c r="J165" s="40"/>
      <c r="K165" s="41"/>
    </row>
    <row r="166" spans="1:11" ht="13.5">
      <c r="A166" s="39">
        <f aca="true" t="shared" si="8" ref="A166:A181">A165+1</f>
        <v>137</v>
      </c>
      <c r="B166" s="51" t="s">
        <v>512</v>
      </c>
      <c r="C166" s="40" t="s">
        <v>489</v>
      </c>
      <c r="D166" s="40" t="s">
        <v>252</v>
      </c>
      <c r="E166" s="140"/>
      <c r="F166" s="41">
        <v>9.3</v>
      </c>
      <c r="G166" s="41">
        <v>6.1</v>
      </c>
      <c r="H166" s="40" t="s">
        <v>487</v>
      </c>
      <c r="I166" s="41" t="s">
        <v>488</v>
      </c>
      <c r="J166" s="40"/>
      <c r="K166" s="41"/>
    </row>
    <row r="167" spans="1:11" ht="13.5">
      <c r="A167" s="39">
        <f t="shared" si="8"/>
        <v>138</v>
      </c>
      <c r="B167" s="51" t="s">
        <v>512</v>
      </c>
      <c r="C167" s="40" t="s">
        <v>492</v>
      </c>
      <c r="D167" s="40" t="s">
        <v>253</v>
      </c>
      <c r="E167" s="140"/>
      <c r="F167" s="41">
        <v>8.45</v>
      </c>
      <c r="G167" s="41">
        <v>7.92</v>
      </c>
      <c r="H167" s="40" t="s">
        <v>490</v>
      </c>
      <c r="I167" s="41" t="s">
        <v>491</v>
      </c>
      <c r="J167" s="40"/>
      <c r="K167" s="41"/>
    </row>
    <row r="168" spans="1:11" ht="19.5" customHeight="1">
      <c r="A168" s="39">
        <f t="shared" si="8"/>
        <v>139</v>
      </c>
      <c r="B168" s="51" t="s">
        <v>512</v>
      </c>
      <c r="C168" s="40" t="s">
        <v>494</v>
      </c>
      <c r="D168" s="40" t="s">
        <v>74</v>
      </c>
      <c r="E168" s="140"/>
      <c r="F168" s="41">
        <v>2.5</v>
      </c>
      <c r="G168" s="41">
        <v>2.24</v>
      </c>
      <c r="H168" s="40" t="s">
        <v>562</v>
      </c>
      <c r="I168" s="41" t="s">
        <v>493</v>
      </c>
      <c r="J168" s="40"/>
      <c r="K168" s="41"/>
    </row>
    <row r="169" spans="1:11" ht="19.5" customHeight="1">
      <c r="A169" s="39">
        <f t="shared" si="8"/>
        <v>140</v>
      </c>
      <c r="B169" s="51" t="s">
        <v>512</v>
      </c>
      <c r="C169" s="40" t="s">
        <v>495</v>
      </c>
      <c r="D169" s="40" t="s">
        <v>76</v>
      </c>
      <c r="E169" s="140"/>
      <c r="F169" s="41">
        <v>2.5</v>
      </c>
      <c r="G169" s="41">
        <v>2.31</v>
      </c>
      <c r="H169" s="40" t="s">
        <v>481</v>
      </c>
      <c r="I169" s="41" t="s">
        <v>497</v>
      </c>
      <c r="J169" s="40"/>
      <c r="K169" s="41"/>
    </row>
    <row r="170" spans="1:11" ht="19.5" customHeight="1">
      <c r="A170" s="39">
        <f t="shared" si="8"/>
        <v>141</v>
      </c>
      <c r="B170" s="51" t="s">
        <v>512</v>
      </c>
      <c r="C170" s="40" t="s">
        <v>496</v>
      </c>
      <c r="D170" s="40" t="s">
        <v>79</v>
      </c>
      <c r="E170" s="140"/>
      <c r="F170" s="41">
        <v>2.5</v>
      </c>
      <c r="G170" s="41">
        <v>2.19</v>
      </c>
      <c r="H170" s="40" t="s">
        <v>498</v>
      </c>
      <c r="I170" s="41" t="s">
        <v>480</v>
      </c>
      <c r="J170" s="40"/>
      <c r="K170" s="41"/>
    </row>
    <row r="171" spans="1:11" ht="19.5" customHeight="1">
      <c r="A171" s="39">
        <f t="shared" si="8"/>
        <v>142</v>
      </c>
      <c r="B171" s="51" t="s">
        <v>512</v>
      </c>
      <c r="C171" s="40" t="s">
        <v>500</v>
      </c>
      <c r="D171" s="40" t="s">
        <v>82</v>
      </c>
      <c r="E171" s="140"/>
      <c r="F171" s="41">
        <v>2.5</v>
      </c>
      <c r="G171" s="41">
        <v>2.33</v>
      </c>
      <c r="H171" s="40" t="s">
        <v>475</v>
      </c>
      <c r="I171" s="41" t="s">
        <v>499</v>
      </c>
      <c r="J171" s="40"/>
      <c r="K171" s="39"/>
    </row>
    <row r="172" spans="1:11" ht="19.5" customHeight="1">
      <c r="A172" s="39">
        <f t="shared" si="8"/>
        <v>143</v>
      </c>
      <c r="B172" s="51" t="s">
        <v>512</v>
      </c>
      <c r="C172" s="40" t="s">
        <v>501</v>
      </c>
      <c r="D172" s="40" t="s">
        <v>328</v>
      </c>
      <c r="E172" s="140"/>
      <c r="F172" s="41">
        <v>3</v>
      </c>
      <c r="G172" s="41">
        <v>2.79</v>
      </c>
      <c r="H172" s="40" t="s">
        <v>503</v>
      </c>
      <c r="I172" s="41" t="s">
        <v>497</v>
      </c>
      <c r="J172" s="40"/>
      <c r="K172" s="39"/>
    </row>
    <row r="173" spans="1:11" ht="19.5" customHeight="1">
      <c r="A173" s="39">
        <f t="shared" si="8"/>
        <v>144</v>
      </c>
      <c r="B173" s="51" t="s">
        <v>512</v>
      </c>
      <c r="C173" s="40" t="s">
        <v>502</v>
      </c>
      <c r="D173" s="40" t="s">
        <v>77</v>
      </c>
      <c r="E173" s="140"/>
      <c r="F173" s="41">
        <v>2.5</v>
      </c>
      <c r="G173" s="41">
        <v>2.31</v>
      </c>
      <c r="H173" s="40" t="s">
        <v>504</v>
      </c>
      <c r="I173" s="41" t="s">
        <v>505</v>
      </c>
      <c r="J173" s="40"/>
      <c r="K173" s="39"/>
    </row>
    <row r="174" spans="1:11" ht="32.25" customHeight="1">
      <c r="A174" s="39">
        <f t="shared" si="8"/>
        <v>145</v>
      </c>
      <c r="B174" s="51" t="s">
        <v>512</v>
      </c>
      <c r="C174" s="39" t="s">
        <v>474</v>
      </c>
      <c r="D174" s="40" t="s">
        <v>255</v>
      </c>
      <c r="E174" s="140"/>
      <c r="F174" s="41">
        <v>42</v>
      </c>
      <c r="G174" s="41">
        <v>0.37</v>
      </c>
      <c r="H174" s="40"/>
      <c r="I174" s="41"/>
      <c r="J174" s="80" t="s">
        <v>602</v>
      </c>
      <c r="K174" s="39"/>
    </row>
    <row r="175" spans="1:11" ht="19.5" customHeight="1">
      <c r="A175" s="39">
        <f t="shared" si="8"/>
        <v>146</v>
      </c>
      <c r="B175" s="51" t="s">
        <v>512</v>
      </c>
      <c r="C175" s="39" t="s">
        <v>477</v>
      </c>
      <c r="D175" s="40" t="s">
        <v>81</v>
      </c>
      <c r="E175" s="140" t="s">
        <v>543</v>
      </c>
      <c r="F175" s="41">
        <v>3</v>
      </c>
      <c r="G175" s="41">
        <v>2.48</v>
      </c>
      <c r="H175" s="40" t="s">
        <v>475</v>
      </c>
      <c r="I175" s="41" t="s">
        <v>476</v>
      </c>
      <c r="J175" s="40"/>
      <c r="K175" s="39"/>
    </row>
    <row r="176" spans="1:11" ht="19.5" customHeight="1">
      <c r="A176" s="39">
        <f t="shared" si="8"/>
        <v>147</v>
      </c>
      <c r="B176" s="51" t="s">
        <v>512</v>
      </c>
      <c r="C176" s="39" t="s">
        <v>478</v>
      </c>
      <c r="D176" s="40" t="s">
        <v>78</v>
      </c>
      <c r="E176" s="140"/>
      <c r="F176" s="41">
        <v>3</v>
      </c>
      <c r="G176" s="41">
        <v>2.81</v>
      </c>
      <c r="H176" s="40" t="s">
        <v>479</v>
      </c>
      <c r="I176" s="41" t="s">
        <v>480</v>
      </c>
      <c r="J176" s="40"/>
      <c r="K176" s="39"/>
    </row>
    <row r="177" spans="1:11" ht="19.5" customHeight="1">
      <c r="A177" s="39">
        <f t="shared" si="8"/>
        <v>148</v>
      </c>
      <c r="B177" s="51" t="s">
        <v>512</v>
      </c>
      <c r="C177" s="39" t="s">
        <v>508</v>
      </c>
      <c r="D177" s="40" t="s">
        <v>85</v>
      </c>
      <c r="E177" s="140"/>
      <c r="F177" s="41">
        <v>2</v>
      </c>
      <c r="G177" s="41">
        <v>1.87</v>
      </c>
      <c r="H177" s="40" t="s">
        <v>506</v>
      </c>
      <c r="I177" s="41" t="s">
        <v>507</v>
      </c>
      <c r="J177" s="40"/>
      <c r="K177" s="39"/>
    </row>
    <row r="178" spans="1:11" ht="19.5" customHeight="1">
      <c r="A178" s="39">
        <f t="shared" si="8"/>
        <v>149</v>
      </c>
      <c r="B178" s="51" t="s">
        <v>512</v>
      </c>
      <c r="C178" s="39" t="s">
        <v>511</v>
      </c>
      <c r="D178" s="40" t="s">
        <v>84</v>
      </c>
      <c r="E178" s="140"/>
      <c r="F178" s="41">
        <v>0.5</v>
      </c>
      <c r="G178" s="41">
        <v>0.46</v>
      </c>
      <c r="H178" s="40" t="s">
        <v>509</v>
      </c>
      <c r="I178" s="41" t="s">
        <v>510</v>
      </c>
      <c r="J178" s="40"/>
      <c r="K178" s="39"/>
    </row>
    <row r="179" spans="1:11" ht="19.5" customHeight="1">
      <c r="A179" s="39">
        <f t="shared" si="8"/>
        <v>150</v>
      </c>
      <c r="B179" s="51" t="s">
        <v>512</v>
      </c>
      <c r="C179" s="39" t="s">
        <v>473</v>
      </c>
      <c r="D179" s="40" t="s">
        <v>256</v>
      </c>
      <c r="E179" s="140"/>
      <c r="F179" s="41">
        <v>6.95</v>
      </c>
      <c r="G179" s="41">
        <v>6.43</v>
      </c>
      <c r="H179" s="40" t="s">
        <v>471</v>
      </c>
      <c r="I179" s="41" t="s">
        <v>472</v>
      </c>
      <c r="J179" s="40"/>
      <c r="K179" s="39"/>
    </row>
    <row r="180" spans="1:11" ht="19.5" customHeight="1">
      <c r="A180" s="39">
        <f t="shared" si="8"/>
        <v>151</v>
      </c>
      <c r="B180" s="51" t="s">
        <v>512</v>
      </c>
      <c r="C180" s="39"/>
      <c r="D180" s="40" t="s">
        <v>254</v>
      </c>
      <c r="E180" s="140"/>
      <c r="F180" s="41">
        <v>0</v>
      </c>
      <c r="G180" s="41"/>
      <c r="H180" s="40"/>
      <c r="I180" s="41"/>
      <c r="J180" s="40" t="s">
        <v>206</v>
      </c>
      <c r="K180" s="39"/>
    </row>
    <row r="181" spans="1:11" ht="19.5" customHeight="1">
      <c r="A181" s="39">
        <f t="shared" si="8"/>
        <v>152</v>
      </c>
      <c r="B181" s="51" t="s">
        <v>512</v>
      </c>
      <c r="C181" s="39"/>
      <c r="D181" s="40" t="s">
        <v>83</v>
      </c>
      <c r="E181" s="137"/>
      <c r="F181" s="41">
        <v>0</v>
      </c>
      <c r="G181" s="41"/>
      <c r="H181" s="40"/>
      <c r="I181" s="41"/>
      <c r="J181" s="40" t="s">
        <v>206</v>
      </c>
      <c r="K181" s="39"/>
    </row>
    <row r="182" spans="1:11" ht="16.5" customHeight="1">
      <c r="A182" s="43"/>
      <c r="B182" s="43"/>
      <c r="C182" s="43"/>
      <c r="D182" s="46" t="s">
        <v>174</v>
      </c>
      <c r="E182" s="40"/>
      <c r="F182" s="47">
        <f>SUM(F164:F181)</f>
        <v>100.7</v>
      </c>
      <c r="G182" s="47">
        <f>SUM(G164:G181)</f>
        <v>51.88999999999999</v>
      </c>
      <c r="H182" s="40"/>
      <c r="I182" s="47"/>
      <c r="J182" s="40"/>
      <c r="K182" s="39"/>
    </row>
    <row r="183" spans="1:11" ht="15" customHeight="1">
      <c r="A183" s="39"/>
      <c r="B183" s="39"/>
      <c r="C183" s="39"/>
      <c r="D183" s="46" t="s">
        <v>175</v>
      </c>
      <c r="E183" s="40"/>
      <c r="F183" s="47">
        <f>F15+F25+F39+F57+F70+F86+F104+F112+F123+F135+F162+F152+F182</f>
        <v>1006.3000000000001</v>
      </c>
      <c r="G183" s="47">
        <f>G15+G25+G39+G57+G70+G86+G104+G112+G123+G135+G162+G152+G182</f>
        <v>724.617</v>
      </c>
      <c r="H183" s="47"/>
      <c r="I183" s="47"/>
      <c r="J183" s="40"/>
      <c r="K183" s="39"/>
    </row>
    <row r="184" spans="1:11" ht="19.5" customHeight="1">
      <c r="A184" s="67"/>
      <c r="B184" s="67"/>
      <c r="C184" s="141" t="s">
        <v>578</v>
      </c>
      <c r="D184" s="141"/>
      <c r="E184" s="68"/>
      <c r="F184" s="69"/>
      <c r="G184" s="47">
        <f>G183*7/100</f>
        <v>50.723189999999995</v>
      </c>
      <c r="H184" s="70"/>
      <c r="I184" s="70"/>
      <c r="J184" s="70"/>
      <c r="K184" s="70"/>
    </row>
    <row r="185" spans="1:11" ht="15" customHeight="1">
      <c r="A185" s="71"/>
      <c r="B185" s="71"/>
      <c r="C185" s="141" t="s">
        <v>579</v>
      </c>
      <c r="D185" s="141"/>
      <c r="E185" s="68"/>
      <c r="F185" s="69"/>
      <c r="G185" s="47">
        <f>G183+G184</f>
        <v>775.34019</v>
      </c>
      <c r="H185" s="70"/>
      <c r="I185" s="70"/>
      <c r="J185" s="70"/>
      <c r="K185" s="70"/>
    </row>
  </sheetData>
  <sheetProtection/>
  <mergeCells count="42">
    <mergeCell ref="B2:B3"/>
    <mergeCell ref="C2:C3"/>
    <mergeCell ref="D2:D3"/>
    <mergeCell ref="E2:E3"/>
    <mergeCell ref="F2:G2"/>
    <mergeCell ref="H2:H3"/>
    <mergeCell ref="A1:K1"/>
    <mergeCell ref="A16:K16"/>
    <mergeCell ref="E106:E111"/>
    <mergeCell ref="E114:E122"/>
    <mergeCell ref="A113:K113"/>
    <mergeCell ref="A26:K26"/>
    <mergeCell ref="A40:K40"/>
    <mergeCell ref="A4:K4"/>
    <mergeCell ref="A2:A3"/>
    <mergeCell ref="I2:K2"/>
    <mergeCell ref="E164:E174"/>
    <mergeCell ref="E5:E14"/>
    <mergeCell ref="E154:E161"/>
    <mergeCell ref="A153:K153"/>
    <mergeCell ref="A163:K163"/>
    <mergeCell ref="E72:E85"/>
    <mergeCell ref="E17:E24"/>
    <mergeCell ref="A124:K124"/>
    <mergeCell ref="A58:K58"/>
    <mergeCell ref="E41:E56"/>
    <mergeCell ref="B159:B160"/>
    <mergeCell ref="C159:C160"/>
    <mergeCell ref="E59:E69"/>
    <mergeCell ref="A136:K136"/>
    <mergeCell ref="E27:E38"/>
    <mergeCell ref="A71:K71"/>
    <mergeCell ref="D159:D160"/>
    <mergeCell ref="A159:A160"/>
    <mergeCell ref="E175:E181"/>
    <mergeCell ref="C184:D184"/>
    <mergeCell ref="C185:D185"/>
    <mergeCell ref="A87:K87"/>
    <mergeCell ref="A105:K105"/>
    <mergeCell ref="E88:E103"/>
    <mergeCell ref="E137:E151"/>
    <mergeCell ref="E125:E134"/>
  </mergeCells>
  <hyperlinks>
    <hyperlink ref="A185" r:id="rId1" display="\\107cw\f\261 SUB CENTERS\20-02-2010\progress report 6 schemes on 20-02-2010(Vi).xls"/>
  </hyperlinks>
  <printOptions horizontalCentered="1"/>
  <pageMargins left="0.7" right="0.7" top="0.75" bottom="0.75" header="0.3" footer="0.3"/>
  <pageSetup horizontalDpi="600" verticalDpi="600" orientation="landscape" paperSize="5" scale="98" r:id="rId3"/>
  <headerFooter>
    <oddHeader>&amp;R&amp;P</oddHeader>
    <oddFooter>&amp;L&amp;6&amp;Z&amp;F&amp;R&amp;8FRUs</oddFooter>
  </headerFooter>
  <rowBreaks count="11" manualBreakCount="11">
    <brk id="15" max="10" man="1"/>
    <brk id="25" max="255" man="1"/>
    <brk id="39" max="10" man="1"/>
    <brk id="57" max="10" man="1"/>
    <brk id="70" max="255" man="1"/>
    <brk id="86" max="10" man="1"/>
    <brk id="104" max="10" man="1"/>
    <brk id="123" max="10" man="1"/>
    <brk id="135" max="10" man="1"/>
    <brk id="152" max="255" man="1"/>
    <brk id="16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9"/>
  <sheetViews>
    <sheetView view="pageBreakPreview" zoomScale="60" zoomScalePageLayoutView="0" workbookViewId="0" topLeftCell="A1">
      <selection activeCell="H2" sqref="A2:IV2"/>
    </sheetView>
  </sheetViews>
  <sheetFormatPr defaultColWidth="9.140625" defaultRowHeight="15"/>
  <cols>
    <col min="1" max="1" width="4.8515625" style="19" customWidth="1"/>
    <col min="2" max="2" width="31.7109375" style="20" customWidth="1"/>
    <col min="3" max="3" width="17.28125" style="17" customWidth="1"/>
    <col min="4" max="4" width="17.7109375" style="21" customWidth="1"/>
    <col min="5" max="5" width="14.421875" style="17" customWidth="1"/>
    <col min="6" max="6" width="28.8515625" style="17" customWidth="1"/>
    <col min="7" max="7" width="15.8515625" style="17" customWidth="1"/>
    <col min="8" max="16384" width="9.140625" style="17" customWidth="1"/>
  </cols>
  <sheetData>
    <row r="1" spans="1:7" ht="39" customHeight="1">
      <c r="A1" s="154" t="s">
        <v>183</v>
      </c>
      <c r="B1" s="154"/>
      <c r="C1" s="154"/>
      <c r="D1" s="154"/>
      <c r="E1" s="154"/>
      <c r="F1" s="154"/>
      <c r="G1" s="154"/>
    </row>
    <row r="2" spans="1:7" s="19" customFormat="1" ht="14.25" customHeight="1">
      <c r="A2" s="155" t="s">
        <v>151</v>
      </c>
      <c r="B2" s="155" t="s">
        <v>179</v>
      </c>
      <c r="C2" s="156" t="s">
        <v>199</v>
      </c>
      <c r="D2" s="156" t="s">
        <v>326</v>
      </c>
      <c r="E2" s="155" t="s">
        <v>182</v>
      </c>
      <c r="F2" s="155" t="s">
        <v>180</v>
      </c>
      <c r="G2" s="158" t="s">
        <v>305</v>
      </c>
    </row>
    <row r="3" spans="1:7" s="18" customFormat="1" ht="40.5" customHeight="1">
      <c r="A3" s="155"/>
      <c r="B3" s="155"/>
      <c r="C3" s="157"/>
      <c r="D3" s="157"/>
      <c r="E3" s="155"/>
      <c r="F3" s="155"/>
      <c r="G3" s="158"/>
    </row>
    <row r="4" spans="1:7" ht="15" customHeight="1">
      <c r="A4" s="151" t="s">
        <v>152</v>
      </c>
      <c r="B4" s="152"/>
      <c r="C4" s="152"/>
      <c r="D4" s="152"/>
      <c r="E4" s="152"/>
      <c r="F4" s="152"/>
      <c r="G4" s="153"/>
    </row>
    <row r="5" spans="1:7" ht="18" customHeight="1">
      <c r="A5" s="24">
        <v>1</v>
      </c>
      <c r="B5" s="22" t="s">
        <v>19</v>
      </c>
      <c r="C5" s="148" t="s">
        <v>177</v>
      </c>
      <c r="D5" s="11">
        <v>0.5</v>
      </c>
      <c r="E5" s="22"/>
      <c r="F5" s="22" t="s">
        <v>306</v>
      </c>
      <c r="G5" s="22" t="s">
        <v>307</v>
      </c>
    </row>
    <row r="6" spans="1:7" ht="18" customHeight="1">
      <c r="A6" s="24">
        <f>A5+1</f>
        <v>2</v>
      </c>
      <c r="B6" s="22" t="s">
        <v>20</v>
      </c>
      <c r="C6" s="149"/>
      <c r="D6" s="11">
        <v>1</v>
      </c>
      <c r="E6" s="22"/>
      <c r="F6" s="22" t="s">
        <v>306</v>
      </c>
      <c r="G6" s="22" t="s">
        <v>307</v>
      </c>
    </row>
    <row r="7" spans="1:7" ht="18" customHeight="1">
      <c r="A7" s="24">
        <f>A6+1</f>
        <v>3</v>
      </c>
      <c r="B7" s="22" t="s">
        <v>21</v>
      </c>
      <c r="C7" s="149"/>
      <c r="D7" s="11">
        <v>8</v>
      </c>
      <c r="E7" s="22"/>
      <c r="F7" s="22" t="s">
        <v>306</v>
      </c>
      <c r="G7" s="22" t="s">
        <v>307</v>
      </c>
    </row>
    <row r="8" spans="1:7" ht="18" customHeight="1">
      <c r="A8" s="24">
        <f>A7+1</f>
        <v>4</v>
      </c>
      <c r="B8" s="22" t="s">
        <v>22</v>
      </c>
      <c r="C8" s="149"/>
      <c r="D8" s="11">
        <v>5</v>
      </c>
      <c r="E8" s="22"/>
      <c r="F8" s="22" t="s">
        <v>306</v>
      </c>
      <c r="G8" s="22" t="s">
        <v>307</v>
      </c>
    </row>
    <row r="9" spans="1:7" ht="18" customHeight="1">
      <c r="A9" s="24">
        <f>A8+1</f>
        <v>5</v>
      </c>
      <c r="B9" s="22" t="s">
        <v>23</v>
      </c>
      <c r="C9" s="149"/>
      <c r="D9" s="11">
        <v>5</v>
      </c>
      <c r="E9" s="22"/>
      <c r="F9" s="22" t="s">
        <v>306</v>
      </c>
      <c r="G9" s="22" t="s">
        <v>307</v>
      </c>
    </row>
    <row r="10" spans="1:7" ht="18" customHeight="1">
      <c r="A10" s="24">
        <f>A9+1</f>
        <v>6</v>
      </c>
      <c r="B10" s="22" t="s">
        <v>207</v>
      </c>
      <c r="C10" s="150"/>
      <c r="D10" s="11">
        <v>40</v>
      </c>
      <c r="E10" s="22"/>
      <c r="F10" s="22" t="s">
        <v>304</v>
      </c>
      <c r="G10" s="22"/>
    </row>
    <row r="11" spans="1:7" ht="13.5">
      <c r="A11" s="23"/>
      <c r="B11" s="12" t="s">
        <v>174</v>
      </c>
      <c r="C11" s="12"/>
      <c r="D11" s="13">
        <f>SUM(D5:D10)</f>
        <v>59.5</v>
      </c>
      <c r="E11" s="22"/>
      <c r="F11" s="22"/>
      <c r="G11" s="22"/>
    </row>
    <row r="12" spans="1:7" ht="13.5">
      <c r="A12" s="151" t="s">
        <v>153</v>
      </c>
      <c r="B12" s="152"/>
      <c r="C12" s="152"/>
      <c r="D12" s="152"/>
      <c r="E12" s="152"/>
      <c r="F12" s="152"/>
      <c r="G12" s="153"/>
    </row>
    <row r="13" spans="1:7" ht="16.5" customHeight="1">
      <c r="A13" s="24">
        <f>A10+1</f>
        <v>7</v>
      </c>
      <c r="B13" s="22" t="s">
        <v>208</v>
      </c>
      <c r="C13" s="148" t="s">
        <v>177</v>
      </c>
      <c r="D13" s="11">
        <v>8.4</v>
      </c>
      <c r="E13" s="22"/>
      <c r="F13" s="22" t="s">
        <v>202</v>
      </c>
      <c r="G13" s="22"/>
    </row>
    <row r="14" spans="1:7" ht="16.5" customHeight="1">
      <c r="A14" s="24">
        <f>+A13+1</f>
        <v>8</v>
      </c>
      <c r="B14" s="22" t="s">
        <v>209</v>
      </c>
      <c r="C14" s="149"/>
      <c r="D14" s="11">
        <v>34.42</v>
      </c>
      <c r="E14" s="22"/>
      <c r="F14" s="22" t="s">
        <v>308</v>
      </c>
      <c r="G14" s="22"/>
    </row>
    <row r="15" spans="1:7" ht="13.5">
      <c r="A15" s="24">
        <f>+A14+1</f>
        <v>9</v>
      </c>
      <c r="B15" s="22" t="s">
        <v>210</v>
      </c>
      <c r="C15" s="149"/>
      <c r="D15" s="11">
        <v>6.5</v>
      </c>
      <c r="E15" s="22"/>
      <c r="F15" s="22" t="s">
        <v>202</v>
      </c>
      <c r="G15" s="22"/>
    </row>
    <row r="16" spans="1:7" ht="16.5" customHeight="1">
      <c r="A16" s="24">
        <f>+A15+1</f>
        <v>10</v>
      </c>
      <c r="B16" s="22" t="s">
        <v>25</v>
      </c>
      <c r="C16" s="149"/>
      <c r="D16" s="11">
        <v>3.3</v>
      </c>
      <c r="E16" s="22"/>
      <c r="F16" s="22" t="s">
        <v>202</v>
      </c>
      <c r="G16" s="22"/>
    </row>
    <row r="17" spans="1:7" ht="16.5" customHeight="1">
      <c r="A17" s="24">
        <f>+A16+1</f>
        <v>11</v>
      </c>
      <c r="B17" s="22" t="s">
        <v>211</v>
      </c>
      <c r="C17" s="149"/>
      <c r="D17" s="11">
        <v>5.6</v>
      </c>
      <c r="E17" s="22"/>
      <c r="F17" s="22" t="s">
        <v>202</v>
      </c>
      <c r="G17" s="22"/>
    </row>
    <row r="18" spans="1:7" ht="16.5" customHeight="1">
      <c r="A18" s="24">
        <f>+A17+1</f>
        <v>12</v>
      </c>
      <c r="B18" s="22" t="s">
        <v>212</v>
      </c>
      <c r="C18" s="150"/>
      <c r="D18" s="11">
        <v>21.2</v>
      </c>
      <c r="E18" s="22"/>
      <c r="F18" s="22" t="s">
        <v>308</v>
      </c>
      <c r="G18" s="22"/>
    </row>
    <row r="19" spans="1:7" ht="14.25">
      <c r="A19" s="23"/>
      <c r="B19" s="12" t="s">
        <v>174</v>
      </c>
      <c r="C19" s="15"/>
      <c r="D19" s="13">
        <f>SUM(D13:D18)</f>
        <v>79.42</v>
      </c>
      <c r="E19" s="22"/>
      <c r="F19" s="22"/>
      <c r="G19" s="22"/>
    </row>
    <row r="20" spans="1:7" ht="13.5">
      <c r="A20" s="151" t="s">
        <v>154</v>
      </c>
      <c r="B20" s="152"/>
      <c r="C20" s="152"/>
      <c r="D20" s="152"/>
      <c r="E20" s="152"/>
      <c r="F20" s="152"/>
      <c r="G20" s="153"/>
    </row>
    <row r="21" spans="1:7" ht="17.25" customHeight="1">
      <c r="A21" s="24">
        <f>A18+1</f>
        <v>13</v>
      </c>
      <c r="B21" s="22" t="s">
        <v>5</v>
      </c>
      <c r="C21" s="148" t="s">
        <v>177</v>
      </c>
      <c r="D21" s="11">
        <v>4</v>
      </c>
      <c r="E21" s="22"/>
      <c r="F21" s="22" t="s">
        <v>306</v>
      </c>
      <c r="G21" s="22" t="s">
        <v>307</v>
      </c>
    </row>
    <row r="22" spans="1:7" ht="17.25" customHeight="1">
      <c r="A22" s="24">
        <f aca="true" t="shared" si="0" ref="A22:A27">A21+1</f>
        <v>14</v>
      </c>
      <c r="B22" s="22" t="s">
        <v>6</v>
      </c>
      <c r="C22" s="149"/>
      <c r="D22" s="11">
        <v>7</v>
      </c>
      <c r="E22" s="22"/>
      <c r="F22" s="22" t="s">
        <v>202</v>
      </c>
      <c r="G22" s="22"/>
    </row>
    <row r="23" spans="1:7" ht="17.25" customHeight="1">
      <c r="A23" s="24">
        <f t="shared" si="0"/>
        <v>15</v>
      </c>
      <c r="B23" s="22" t="s">
        <v>213</v>
      </c>
      <c r="C23" s="149"/>
      <c r="D23" s="11">
        <v>13</v>
      </c>
      <c r="E23" s="22"/>
      <c r="F23" s="22" t="s">
        <v>309</v>
      </c>
      <c r="G23" s="22"/>
    </row>
    <row r="24" spans="1:7" ht="17.25" customHeight="1">
      <c r="A24" s="24">
        <f t="shared" si="0"/>
        <v>16</v>
      </c>
      <c r="B24" s="22" t="s">
        <v>214</v>
      </c>
      <c r="C24" s="149"/>
      <c r="D24" s="11">
        <v>40</v>
      </c>
      <c r="E24" s="22"/>
      <c r="F24" s="22" t="s">
        <v>309</v>
      </c>
      <c r="G24" s="22"/>
    </row>
    <row r="25" spans="1:7" ht="17.25" customHeight="1">
      <c r="A25" s="24">
        <f t="shared" si="0"/>
        <v>17</v>
      </c>
      <c r="B25" s="22" t="s">
        <v>8</v>
      </c>
      <c r="C25" s="149"/>
      <c r="D25" s="11">
        <v>5</v>
      </c>
      <c r="E25" s="22"/>
      <c r="F25" s="22" t="s">
        <v>306</v>
      </c>
      <c r="G25" s="22" t="s">
        <v>307</v>
      </c>
    </row>
    <row r="26" spans="1:7" ht="17.25" customHeight="1">
      <c r="A26" s="24">
        <f t="shared" si="0"/>
        <v>18</v>
      </c>
      <c r="B26" s="22" t="s">
        <v>216</v>
      </c>
      <c r="C26" s="149"/>
      <c r="D26" s="11">
        <v>30</v>
      </c>
      <c r="E26" s="22"/>
      <c r="F26" s="22" t="s">
        <v>309</v>
      </c>
      <c r="G26" s="22"/>
    </row>
    <row r="27" spans="1:7" ht="17.25" customHeight="1">
      <c r="A27" s="24">
        <f t="shared" si="0"/>
        <v>19</v>
      </c>
      <c r="B27" s="22" t="s">
        <v>10</v>
      </c>
      <c r="C27" s="150"/>
      <c r="D27" s="11">
        <v>5</v>
      </c>
      <c r="E27" s="22"/>
      <c r="F27" s="22" t="s">
        <v>306</v>
      </c>
      <c r="G27" s="22" t="s">
        <v>307</v>
      </c>
    </row>
    <row r="28" spans="1:7" ht="13.5">
      <c r="A28" s="24"/>
      <c r="B28" s="12" t="s">
        <v>174</v>
      </c>
      <c r="C28" s="22"/>
      <c r="D28" s="13">
        <f>SUM(D21:D27)</f>
        <v>104</v>
      </c>
      <c r="E28" s="22"/>
      <c r="F28" s="22"/>
      <c r="G28" s="22"/>
    </row>
    <row r="29" spans="1:7" ht="13.5">
      <c r="A29" s="151" t="s">
        <v>155</v>
      </c>
      <c r="B29" s="152"/>
      <c r="C29" s="152"/>
      <c r="D29" s="152"/>
      <c r="E29" s="152"/>
      <c r="F29" s="152"/>
      <c r="G29" s="153"/>
    </row>
    <row r="30" spans="1:7" ht="28.5" customHeight="1">
      <c r="A30" s="24">
        <f>A27+1</f>
        <v>20</v>
      </c>
      <c r="B30" s="22" t="s">
        <v>100</v>
      </c>
      <c r="C30" s="148" t="s">
        <v>177</v>
      </c>
      <c r="D30" s="11">
        <v>7</v>
      </c>
      <c r="E30" s="22"/>
      <c r="F30" s="22" t="s">
        <v>310</v>
      </c>
      <c r="G30" s="22"/>
    </row>
    <row r="31" spans="1:7" ht="27">
      <c r="A31" s="24">
        <f>+A30+1</f>
        <v>21</v>
      </c>
      <c r="B31" s="22" t="s">
        <v>26</v>
      </c>
      <c r="C31" s="149"/>
      <c r="D31" s="11">
        <v>5</v>
      </c>
      <c r="E31" s="22"/>
      <c r="F31" s="22" t="s">
        <v>310</v>
      </c>
      <c r="G31" s="22"/>
    </row>
    <row r="32" spans="1:7" ht="27">
      <c r="A32" s="24">
        <f aca="true" t="shared" si="1" ref="A32:A43">+A31+1</f>
        <v>22</v>
      </c>
      <c r="B32" s="22" t="s">
        <v>101</v>
      </c>
      <c r="C32" s="149"/>
      <c r="D32" s="11">
        <v>5.1</v>
      </c>
      <c r="E32" s="22"/>
      <c r="F32" s="22" t="s">
        <v>310</v>
      </c>
      <c r="G32" s="22"/>
    </row>
    <row r="33" spans="1:7" ht="27">
      <c r="A33" s="24">
        <f t="shared" si="1"/>
        <v>23</v>
      </c>
      <c r="B33" s="22" t="s">
        <v>27</v>
      </c>
      <c r="C33" s="149"/>
      <c r="D33" s="11">
        <v>8</v>
      </c>
      <c r="E33" s="22"/>
      <c r="F33" s="22" t="s">
        <v>310</v>
      </c>
      <c r="G33" s="22"/>
    </row>
    <row r="34" spans="1:7" ht="27">
      <c r="A34" s="24">
        <f t="shared" si="1"/>
        <v>24</v>
      </c>
      <c r="B34" s="22" t="s">
        <v>217</v>
      </c>
      <c r="C34" s="149"/>
      <c r="D34" s="11">
        <v>15</v>
      </c>
      <c r="E34" s="22"/>
      <c r="F34" s="22" t="s">
        <v>310</v>
      </c>
      <c r="G34" s="22"/>
    </row>
    <row r="35" spans="1:7" ht="27">
      <c r="A35" s="24">
        <f t="shared" si="1"/>
        <v>25</v>
      </c>
      <c r="B35" s="22" t="s">
        <v>28</v>
      </c>
      <c r="C35" s="150"/>
      <c r="D35" s="11">
        <v>5</v>
      </c>
      <c r="E35" s="22"/>
      <c r="F35" s="22" t="s">
        <v>310</v>
      </c>
      <c r="G35" s="22"/>
    </row>
    <row r="36" spans="1:7" ht="28.5" customHeight="1">
      <c r="A36" s="24">
        <f t="shared" si="1"/>
        <v>26</v>
      </c>
      <c r="B36" s="22" t="s">
        <v>102</v>
      </c>
      <c r="C36" s="148" t="s">
        <v>177</v>
      </c>
      <c r="D36" s="11">
        <v>6</v>
      </c>
      <c r="E36" s="22"/>
      <c r="F36" s="22" t="s">
        <v>310</v>
      </c>
      <c r="G36" s="22"/>
    </row>
    <row r="37" spans="1:7" ht="28.5" customHeight="1">
      <c r="A37" s="24">
        <f t="shared" si="1"/>
        <v>27</v>
      </c>
      <c r="B37" s="22" t="s">
        <v>29</v>
      </c>
      <c r="C37" s="149"/>
      <c r="D37" s="11">
        <v>6</v>
      </c>
      <c r="E37" s="22"/>
      <c r="F37" s="22" t="s">
        <v>310</v>
      </c>
      <c r="G37" s="22"/>
    </row>
    <row r="38" spans="1:7" ht="27">
      <c r="A38" s="24">
        <f t="shared" si="1"/>
        <v>28</v>
      </c>
      <c r="B38" s="22" t="s">
        <v>117</v>
      </c>
      <c r="C38" s="149"/>
      <c r="D38" s="11">
        <v>4</v>
      </c>
      <c r="E38" s="22"/>
      <c r="F38" s="22" t="s">
        <v>310</v>
      </c>
      <c r="G38" s="22"/>
    </row>
    <row r="39" spans="1:7" ht="27">
      <c r="A39" s="24">
        <f t="shared" si="1"/>
        <v>29</v>
      </c>
      <c r="B39" s="22" t="s">
        <v>103</v>
      </c>
      <c r="C39" s="149"/>
      <c r="D39" s="11">
        <v>7.95</v>
      </c>
      <c r="E39" s="22"/>
      <c r="F39" s="22" t="s">
        <v>310</v>
      </c>
      <c r="G39" s="22"/>
    </row>
    <row r="40" spans="1:7" ht="27">
      <c r="A40" s="24">
        <f t="shared" si="1"/>
        <v>30</v>
      </c>
      <c r="B40" s="22" t="s">
        <v>31</v>
      </c>
      <c r="C40" s="149"/>
      <c r="D40" s="11">
        <v>9</v>
      </c>
      <c r="E40" s="22"/>
      <c r="F40" s="22" t="s">
        <v>310</v>
      </c>
      <c r="G40" s="22"/>
    </row>
    <row r="41" spans="1:7" ht="27">
      <c r="A41" s="24">
        <f t="shared" si="1"/>
        <v>31</v>
      </c>
      <c r="B41" s="22" t="s">
        <v>218</v>
      </c>
      <c r="C41" s="149"/>
      <c r="D41" s="11">
        <v>10</v>
      </c>
      <c r="E41" s="22"/>
      <c r="F41" s="22" t="s">
        <v>310</v>
      </c>
      <c r="G41" s="22"/>
    </row>
    <row r="42" spans="1:7" ht="27">
      <c r="A42" s="24">
        <f t="shared" si="1"/>
        <v>32</v>
      </c>
      <c r="B42" s="22" t="s">
        <v>32</v>
      </c>
      <c r="C42" s="149"/>
      <c r="D42" s="11">
        <v>10</v>
      </c>
      <c r="E42" s="22"/>
      <c r="F42" s="22" t="s">
        <v>310</v>
      </c>
      <c r="G42" s="22"/>
    </row>
    <row r="43" spans="1:7" ht="27">
      <c r="A43" s="24">
        <f t="shared" si="1"/>
        <v>33</v>
      </c>
      <c r="B43" s="22" t="s">
        <v>30</v>
      </c>
      <c r="C43" s="150"/>
      <c r="D43" s="11">
        <v>5</v>
      </c>
      <c r="E43" s="22"/>
      <c r="F43" s="22" t="s">
        <v>310</v>
      </c>
      <c r="G43" s="22"/>
    </row>
    <row r="44" spans="1:7" ht="13.5">
      <c r="A44" s="24"/>
      <c r="B44" s="12" t="s">
        <v>174</v>
      </c>
      <c r="C44" s="22"/>
      <c r="D44" s="13">
        <f>SUM(D30:D43)</f>
        <v>103.05</v>
      </c>
      <c r="E44" s="22"/>
      <c r="F44" s="22"/>
      <c r="G44" s="22"/>
    </row>
    <row r="45" spans="1:7" ht="13.5">
      <c r="A45" s="151" t="s">
        <v>156</v>
      </c>
      <c r="B45" s="152"/>
      <c r="C45" s="152"/>
      <c r="D45" s="152"/>
      <c r="E45" s="152"/>
      <c r="F45" s="152"/>
      <c r="G45" s="153"/>
    </row>
    <row r="46" spans="1:7" ht="69">
      <c r="A46" s="24">
        <f>A43+1</f>
        <v>34</v>
      </c>
      <c r="B46" s="22" t="s">
        <v>126</v>
      </c>
      <c r="C46" s="25" t="s">
        <v>177</v>
      </c>
      <c r="D46" s="11">
        <v>68</v>
      </c>
      <c r="E46" s="22"/>
      <c r="F46" s="22" t="s">
        <v>323</v>
      </c>
      <c r="G46" s="22"/>
    </row>
    <row r="47" spans="1:7" ht="13.5">
      <c r="A47" s="23"/>
      <c r="B47" s="12" t="s">
        <v>174</v>
      </c>
      <c r="C47" s="22"/>
      <c r="D47" s="13">
        <f>SUM(D46:D46)</f>
        <v>68</v>
      </c>
      <c r="E47" s="22"/>
      <c r="F47" s="22"/>
      <c r="G47" s="22"/>
    </row>
    <row r="48" spans="1:7" ht="13.5">
      <c r="A48" s="151" t="s">
        <v>157</v>
      </c>
      <c r="B48" s="152"/>
      <c r="C48" s="152"/>
      <c r="D48" s="152"/>
      <c r="E48" s="152"/>
      <c r="F48" s="152"/>
      <c r="G48" s="153"/>
    </row>
    <row r="49" spans="1:7" ht="21.75" customHeight="1">
      <c r="A49" s="24">
        <f>A46+1</f>
        <v>35</v>
      </c>
      <c r="B49" s="22" t="s">
        <v>98</v>
      </c>
      <c r="C49" s="148" t="s">
        <v>177</v>
      </c>
      <c r="D49" s="11">
        <v>8</v>
      </c>
      <c r="E49" s="22"/>
      <c r="F49" s="22" t="s">
        <v>309</v>
      </c>
      <c r="G49" s="22"/>
    </row>
    <row r="50" spans="1:7" ht="21.75" customHeight="1">
      <c r="A50" s="24">
        <f>A49+1</f>
        <v>36</v>
      </c>
      <c r="B50" s="22" t="s">
        <v>93</v>
      </c>
      <c r="C50" s="149"/>
      <c r="D50" s="11">
        <v>5.5</v>
      </c>
      <c r="E50" s="22"/>
      <c r="F50" s="22" t="s">
        <v>309</v>
      </c>
      <c r="G50" s="22"/>
    </row>
    <row r="51" spans="1:7" ht="21.75" customHeight="1">
      <c r="A51" s="24">
        <f>A50+1</f>
        <v>37</v>
      </c>
      <c r="B51" s="22" t="s">
        <v>220</v>
      </c>
      <c r="C51" s="150"/>
      <c r="D51" s="11">
        <v>6</v>
      </c>
      <c r="E51" s="22"/>
      <c r="F51" s="22" t="s">
        <v>309</v>
      </c>
      <c r="G51" s="22"/>
    </row>
    <row r="52" spans="1:7" ht="13.5">
      <c r="A52" s="23"/>
      <c r="B52" s="12" t="s">
        <v>174</v>
      </c>
      <c r="C52" s="22"/>
      <c r="D52" s="13">
        <f>SUM(D49:D51)</f>
        <v>19.5</v>
      </c>
      <c r="E52" s="22"/>
      <c r="F52" s="22"/>
      <c r="G52" s="22"/>
    </row>
    <row r="53" spans="1:7" ht="13.5">
      <c r="A53" s="151" t="s">
        <v>158</v>
      </c>
      <c r="B53" s="152"/>
      <c r="C53" s="152"/>
      <c r="D53" s="152"/>
      <c r="E53" s="152"/>
      <c r="F53" s="152"/>
      <c r="G53" s="153"/>
    </row>
    <row r="54" spans="1:7" ht="18" customHeight="1">
      <c r="A54" s="24">
        <f>A51+1</f>
        <v>38</v>
      </c>
      <c r="B54" s="22" t="s">
        <v>227</v>
      </c>
      <c r="C54" s="148" t="s">
        <v>177</v>
      </c>
      <c r="D54" s="11">
        <v>5</v>
      </c>
      <c r="E54" s="22"/>
      <c r="F54" s="22" t="s">
        <v>311</v>
      </c>
      <c r="G54" s="22"/>
    </row>
    <row r="55" spans="1:7" ht="18" customHeight="1">
      <c r="A55" s="24">
        <f>+A54+1</f>
        <v>39</v>
      </c>
      <c r="B55" s="22" t="s">
        <v>33</v>
      </c>
      <c r="C55" s="149"/>
      <c r="D55" s="11">
        <v>5</v>
      </c>
      <c r="E55" s="22"/>
      <c r="F55" s="22" t="s">
        <v>311</v>
      </c>
      <c r="G55" s="22"/>
    </row>
    <row r="56" spans="1:7" ht="18" customHeight="1">
      <c r="A56" s="24">
        <f aca="true" t="shared" si="2" ref="A56:A65">+A55+1</f>
        <v>40</v>
      </c>
      <c r="B56" s="22" t="s">
        <v>34</v>
      </c>
      <c r="C56" s="149"/>
      <c r="D56" s="11">
        <v>3</v>
      </c>
      <c r="E56" s="22"/>
      <c r="F56" s="22" t="s">
        <v>311</v>
      </c>
      <c r="G56" s="22"/>
    </row>
    <row r="57" spans="1:7" ht="18" customHeight="1">
      <c r="A57" s="24">
        <f t="shared" si="2"/>
        <v>41</v>
      </c>
      <c r="B57" s="22" t="s">
        <v>35</v>
      </c>
      <c r="C57" s="149"/>
      <c r="D57" s="11">
        <v>5</v>
      </c>
      <c r="E57" s="22"/>
      <c r="F57" s="22" t="s">
        <v>311</v>
      </c>
      <c r="G57" s="22"/>
    </row>
    <row r="58" spans="1:7" ht="18" customHeight="1">
      <c r="A58" s="24">
        <f t="shared" si="2"/>
        <v>42</v>
      </c>
      <c r="B58" s="22" t="s">
        <v>37</v>
      </c>
      <c r="C58" s="149"/>
      <c r="D58" s="11">
        <v>5</v>
      </c>
      <c r="E58" s="22"/>
      <c r="F58" s="22" t="s">
        <v>311</v>
      </c>
      <c r="G58" s="22"/>
    </row>
    <row r="59" spans="1:7" ht="18" customHeight="1">
      <c r="A59" s="24">
        <f t="shared" si="2"/>
        <v>43</v>
      </c>
      <c r="B59" s="22" t="s">
        <v>39</v>
      </c>
      <c r="C59" s="149"/>
      <c r="D59" s="11">
        <v>4.1</v>
      </c>
      <c r="E59" s="22"/>
      <c r="F59" s="22" t="s">
        <v>311</v>
      </c>
      <c r="G59" s="22"/>
    </row>
    <row r="60" spans="1:7" ht="18" customHeight="1">
      <c r="A60" s="24">
        <f t="shared" si="2"/>
        <v>44</v>
      </c>
      <c r="B60" s="22" t="s">
        <v>228</v>
      </c>
      <c r="C60" s="149"/>
      <c r="D60" s="11">
        <v>5</v>
      </c>
      <c r="E60" s="22"/>
      <c r="F60" s="22" t="s">
        <v>311</v>
      </c>
      <c r="G60" s="22"/>
    </row>
    <row r="61" spans="1:7" ht="18" customHeight="1">
      <c r="A61" s="24">
        <f t="shared" si="2"/>
        <v>45</v>
      </c>
      <c r="B61" s="22" t="s">
        <v>40</v>
      </c>
      <c r="C61" s="149"/>
      <c r="D61" s="11">
        <v>5</v>
      </c>
      <c r="E61" s="22"/>
      <c r="F61" s="22" t="s">
        <v>311</v>
      </c>
      <c r="G61" s="22"/>
    </row>
    <row r="62" spans="1:7" ht="18" customHeight="1">
      <c r="A62" s="24">
        <f t="shared" si="2"/>
        <v>46</v>
      </c>
      <c r="B62" s="22" t="s">
        <v>41</v>
      </c>
      <c r="C62" s="149"/>
      <c r="D62" s="11">
        <v>5</v>
      </c>
      <c r="E62" s="22"/>
      <c r="F62" s="22" t="s">
        <v>311</v>
      </c>
      <c r="G62" s="22"/>
    </row>
    <row r="63" spans="1:7" ht="18" customHeight="1">
      <c r="A63" s="24">
        <f t="shared" si="2"/>
        <v>47</v>
      </c>
      <c r="B63" s="22" t="s">
        <v>229</v>
      </c>
      <c r="C63" s="149"/>
      <c r="D63" s="11">
        <v>10</v>
      </c>
      <c r="E63" s="22"/>
      <c r="F63" s="22" t="s">
        <v>311</v>
      </c>
      <c r="G63" s="22"/>
    </row>
    <row r="64" spans="1:7" ht="18" customHeight="1">
      <c r="A64" s="24">
        <f t="shared" si="2"/>
        <v>48</v>
      </c>
      <c r="B64" s="22" t="s">
        <v>43</v>
      </c>
      <c r="C64" s="149"/>
      <c r="D64" s="11">
        <v>2</v>
      </c>
      <c r="E64" s="22"/>
      <c r="F64" s="22" t="s">
        <v>311</v>
      </c>
      <c r="G64" s="22"/>
    </row>
    <row r="65" spans="1:7" ht="18" customHeight="1">
      <c r="A65" s="24">
        <f t="shared" si="2"/>
        <v>49</v>
      </c>
      <c r="B65" s="22" t="s">
        <v>230</v>
      </c>
      <c r="C65" s="150"/>
      <c r="D65" s="11">
        <v>10</v>
      </c>
      <c r="E65" s="22"/>
      <c r="F65" s="22" t="s">
        <v>311</v>
      </c>
      <c r="G65" s="22"/>
    </row>
    <row r="66" spans="1:7" ht="13.5">
      <c r="A66" s="23"/>
      <c r="B66" s="12" t="s">
        <v>174</v>
      </c>
      <c r="C66" s="22"/>
      <c r="D66" s="13">
        <f>SUM(D54:D65)</f>
        <v>64.1</v>
      </c>
      <c r="E66" s="22"/>
      <c r="F66" s="16"/>
      <c r="G66" s="22"/>
    </row>
    <row r="67" spans="1:7" ht="13.5">
      <c r="A67" s="151" t="s">
        <v>159</v>
      </c>
      <c r="B67" s="152"/>
      <c r="C67" s="152"/>
      <c r="D67" s="152"/>
      <c r="E67" s="152"/>
      <c r="F67" s="152"/>
      <c r="G67" s="153"/>
    </row>
    <row r="68" spans="1:7" ht="30.75" customHeight="1">
      <c r="A68" s="24">
        <f>A65+1</f>
        <v>50</v>
      </c>
      <c r="B68" s="22" t="s">
        <v>14</v>
      </c>
      <c r="C68" s="148" t="s">
        <v>177</v>
      </c>
      <c r="D68" s="11">
        <v>3.5</v>
      </c>
      <c r="E68" s="22"/>
      <c r="F68" s="22" t="s">
        <v>312</v>
      </c>
      <c r="G68" s="22"/>
    </row>
    <row r="69" spans="1:7" ht="30.75" customHeight="1">
      <c r="A69" s="24">
        <f>A68+1</f>
        <v>51</v>
      </c>
      <c r="B69" s="22" t="s">
        <v>231</v>
      </c>
      <c r="C69" s="149"/>
      <c r="D69" s="11">
        <v>13</v>
      </c>
      <c r="E69" s="22"/>
      <c r="F69" s="22" t="s">
        <v>308</v>
      </c>
      <c r="G69" s="22"/>
    </row>
    <row r="70" spans="1:7" ht="30.75" customHeight="1">
      <c r="A70" s="24">
        <f>A69+1</f>
        <v>52</v>
      </c>
      <c r="B70" s="22" t="s">
        <v>15</v>
      </c>
      <c r="C70" s="149"/>
      <c r="D70" s="11">
        <v>8</v>
      </c>
      <c r="E70" s="22"/>
      <c r="F70" s="22" t="s">
        <v>308</v>
      </c>
      <c r="G70" s="22"/>
    </row>
    <row r="71" spans="1:7" ht="30.75" customHeight="1">
      <c r="A71" s="24">
        <f>A70+1</f>
        <v>53</v>
      </c>
      <c r="B71" s="22" t="s">
        <v>232</v>
      </c>
      <c r="C71" s="150"/>
      <c r="D71" s="11">
        <v>13</v>
      </c>
      <c r="E71" s="22"/>
      <c r="F71" s="22" t="s">
        <v>308</v>
      </c>
      <c r="G71" s="22"/>
    </row>
    <row r="72" spans="1:7" ht="13.5">
      <c r="A72" s="23"/>
      <c r="B72" s="12" t="s">
        <v>174</v>
      </c>
      <c r="C72" s="22"/>
      <c r="D72" s="13">
        <f>SUM(D68:D71)</f>
        <v>37.5</v>
      </c>
      <c r="E72" s="22"/>
      <c r="F72" s="22"/>
      <c r="G72" s="22"/>
    </row>
    <row r="73" spans="1:7" ht="13.5">
      <c r="A73" s="151" t="s">
        <v>160</v>
      </c>
      <c r="B73" s="152"/>
      <c r="C73" s="152"/>
      <c r="D73" s="152"/>
      <c r="E73" s="152"/>
      <c r="F73" s="152"/>
      <c r="G73" s="153"/>
    </row>
    <row r="74" spans="1:7" ht="14.25" customHeight="1">
      <c r="A74" s="24">
        <f>A71+1</f>
        <v>54</v>
      </c>
      <c r="B74" s="22" t="s">
        <v>99</v>
      </c>
      <c r="C74" s="148" t="s">
        <v>177</v>
      </c>
      <c r="D74" s="11">
        <v>5</v>
      </c>
      <c r="E74" s="22"/>
      <c r="F74" s="22" t="s">
        <v>205</v>
      </c>
      <c r="G74" s="22"/>
    </row>
    <row r="75" spans="1:7" ht="13.5">
      <c r="A75" s="24">
        <f>A74+1</f>
        <v>55</v>
      </c>
      <c r="B75" s="22" t="s">
        <v>233</v>
      </c>
      <c r="C75" s="149"/>
      <c r="D75" s="11">
        <v>7.01</v>
      </c>
      <c r="E75" s="22"/>
      <c r="F75" s="22" t="s">
        <v>204</v>
      </c>
      <c r="G75" s="22"/>
    </row>
    <row r="76" spans="1:7" ht="18" customHeight="1">
      <c r="A76" s="24">
        <f>A75+1</f>
        <v>56</v>
      </c>
      <c r="B76" s="22" t="s">
        <v>128</v>
      </c>
      <c r="C76" s="149"/>
      <c r="D76" s="11">
        <v>2</v>
      </c>
      <c r="E76" s="22"/>
      <c r="F76" s="22" t="s">
        <v>306</v>
      </c>
      <c r="G76" s="22" t="s">
        <v>313</v>
      </c>
    </row>
    <row r="77" spans="1:7" ht="18" customHeight="1">
      <c r="A77" s="24">
        <f>A76+1</f>
        <v>57</v>
      </c>
      <c r="B77" s="22" t="s">
        <v>234</v>
      </c>
      <c r="C77" s="150"/>
      <c r="D77" s="11">
        <v>17</v>
      </c>
      <c r="E77" s="22"/>
      <c r="F77" s="22" t="s">
        <v>203</v>
      </c>
      <c r="G77" s="22"/>
    </row>
    <row r="78" spans="1:7" ht="13.5">
      <c r="A78" s="23"/>
      <c r="B78" s="12" t="s">
        <v>174</v>
      </c>
      <c r="C78" s="22"/>
      <c r="D78" s="13">
        <f>SUM(D74:D77)</f>
        <v>31.009999999999998</v>
      </c>
      <c r="E78" s="22"/>
      <c r="F78" s="22"/>
      <c r="G78" s="22"/>
    </row>
    <row r="79" spans="1:7" ht="13.5">
      <c r="A79" s="151" t="s">
        <v>161</v>
      </c>
      <c r="B79" s="152"/>
      <c r="C79" s="152"/>
      <c r="D79" s="152"/>
      <c r="E79" s="152"/>
      <c r="F79" s="152"/>
      <c r="G79" s="153"/>
    </row>
    <row r="80" spans="1:7" ht="20.25" customHeight="1">
      <c r="A80" s="24">
        <f>A77+1</f>
        <v>58</v>
      </c>
      <c r="B80" s="22" t="s">
        <v>46</v>
      </c>
      <c r="C80" s="148" t="s">
        <v>177</v>
      </c>
      <c r="D80" s="11">
        <v>1.7</v>
      </c>
      <c r="E80" s="22"/>
      <c r="F80" s="22" t="s">
        <v>304</v>
      </c>
      <c r="G80" s="22"/>
    </row>
    <row r="81" spans="1:7" ht="27">
      <c r="A81" s="24">
        <f>A80+1</f>
        <v>59</v>
      </c>
      <c r="B81" s="22" t="s">
        <v>237</v>
      </c>
      <c r="C81" s="149"/>
      <c r="D81" s="11">
        <v>59.5</v>
      </c>
      <c r="E81" s="22"/>
      <c r="F81" s="22" t="s">
        <v>314</v>
      </c>
      <c r="G81" s="22"/>
    </row>
    <row r="82" spans="1:7" ht="18" customHeight="1">
      <c r="A82" s="24">
        <f>A81+1</f>
        <v>60</v>
      </c>
      <c r="B82" s="22" t="s">
        <v>49</v>
      </c>
      <c r="C82" s="149"/>
      <c r="D82" s="11">
        <v>0.4</v>
      </c>
      <c r="E82" s="22"/>
      <c r="F82" s="22" t="s">
        <v>304</v>
      </c>
      <c r="G82" s="22"/>
    </row>
    <row r="83" spans="1:7" ht="18" customHeight="1">
      <c r="A83" s="24">
        <f>A82+1</f>
        <v>61</v>
      </c>
      <c r="B83" s="22" t="s">
        <v>238</v>
      </c>
      <c r="C83" s="149"/>
      <c r="D83" s="11">
        <v>5</v>
      </c>
      <c r="E83" s="22"/>
      <c r="F83" s="22" t="s">
        <v>304</v>
      </c>
      <c r="G83" s="22"/>
    </row>
    <row r="84" spans="1:7" ht="18" customHeight="1">
      <c r="A84" s="24">
        <f>A83+1</f>
        <v>62</v>
      </c>
      <c r="B84" s="22" t="s">
        <v>48</v>
      </c>
      <c r="C84" s="149"/>
      <c r="D84" s="11">
        <v>0.5</v>
      </c>
      <c r="E84" s="22"/>
      <c r="F84" s="22" t="s">
        <v>304</v>
      </c>
      <c r="G84" s="22"/>
    </row>
    <row r="85" spans="1:7" ht="18" customHeight="1">
      <c r="A85" s="25">
        <f>A84+1</f>
        <v>63</v>
      </c>
      <c r="B85" s="22" t="s">
        <v>235</v>
      </c>
      <c r="C85" s="150"/>
      <c r="D85" s="11">
        <v>7.5</v>
      </c>
      <c r="E85" s="22"/>
      <c r="F85" s="16" t="s">
        <v>206</v>
      </c>
      <c r="G85" s="22"/>
    </row>
    <row r="86" spans="1:7" ht="13.5">
      <c r="A86" s="23"/>
      <c r="B86" s="12" t="s">
        <v>174</v>
      </c>
      <c r="C86" s="22"/>
      <c r="D86" s="13">
        <f>SUM(D80:D85)</f>
        <v>74.6</v>
      </c>
      <c r="E86" s="22"/>
      <c r="F86" s="22"/>
      <c r="G86" s="22"/>
    </row>
    <row r="87" spans="1:7" ht="13.5">
      <c r="A87" s="151" t="s">
        <v>163</v>
      </c>
      <c r="B87" s="152"/>
      <c r="C87" s="152"/>
      <c r="D87" s="152"/>
      <c r="E87" s="152"/>
      <c r="F87" s="152"/>
      <c r="G87" s="153"/>
    </row>
    <row r="88" spans="1:7" ht="14.25" customHeight="1">
      <c r="A88" s="24">
        <f>A85+1</f>
        <v>64</v>
      </c>
      <c r="B88" s="22" t="s">
        <v>239</v>
      </c>
      <c r="C88" s="148" t="s">
        <v>177</v>
      </c>
      <c r="D88" s="11">
        <v>16</v>
      </c>
      <c r="E88" s="22"/>
      <c r="F88" s="22" t="s">
        <v>203</v>
      </c>
      <c r="G88" s="22"/>
    </row>
    <row r="89" spans="1:7" ht="13.5">
      <c r="A89" s="24">
        <f aca="true" t="shared" si="3" ref="A89:A94">A88+1</f>
        <v>65</v>
      </c>
      <c r="B89" s="22" t="s">
        <v>240</v>
      </c>
      <c r="C89" s="149"/>
      <c r="D89" s="11">
        <v>20</v>
      </c>
      <c r="E89" s="22"/>
      <c r="F89" s="22" t="s">
        <v>203</v>
      </c>
      <c r="G89" s="22"/>
    </row>
    <row r="90" spans="1:7" ht="13.5">
      <c r="A90" s="24">
        <f t="shared" si="3"/>
        <v>66</v>
      </c>
      <c r="B90" s="22" t="s">
        <v>242</v>
      </c>
      <c r="C90" s="149"/>
      <c r="D90" s="11">
        <v>7.5</v>
      </c>
      <c r="E90" s="22"/>
      <c r="F90" s="22" t="s">
        <v>203</v>
      </c>
      <c r="G90" s="22"/>
    </row>
    <row r="91" spans="1:7" ht="13.5">
      <c r="A91" s="24">
        <f t="shared" si="3"/>
        <v>67</v>
      </c>
      <c r="B91" s="22" t="s">
        <v>87</v>
      </c>
      <c r="C91" s="149"/>
      <c r="D91" s="11">
        <v>0.7</v>
      </c>
      <c r="E91" s="22"/>
      <c r="F91" s="22" t="s">
        <v>203</v>
      </c>
      <c r="G91" s="22"/>
    </row>
    <row r="92" spans="1:7" ht="13.5">
      <c r="A92" s="24">
        <f t="shared" si="3"/>
        <v>68</v>
      </c>
      <c r="B92" s="22" t="s">
        <v>52</v>
      </c>
      <c r="C92" s="149"/>
      <c r="D92" s="11">
        <v>1.36</v>
      </c>
      <c r="E92" s="22"/>
      <c r="F92" s="22" t="s">
        <v>203</v>
      </c>
      <c r="G92" s="22"/>
    </row>
    <row r="93" spans="1:7" ht="13.5">
      <c r="A93" s="24">
        <f t="shared" si="3"/>
        <v>69</v>
      </c>
      <c r="B93" s="22" t="s">
        <v>53</v>
      </c>
      <c r="C93" s="149"/>
      <c r="D93" s="11">
        <v>3.36</v>
      </c>
      <c r="E93" s="22"/>
      <c r="F93" s="22" t="s">
        <v>203</v>
      </c>
      <c r="G93" s="22"/>
    </row>
    <row r="94" spans="1:7" ht="13.5">
      <c r="A94" s="24">
        <f t="shared" si="3"/>
        <v>70</v>
      </c>
      <c r="B94" s="22" t="s">
        <v>91</v>
      </c>
      <c r="C94" s="150"/>
      <c r="D94" s="11">
        <v>4</v>
      </c>
      <c r="E94" s="22"/>
      <c r="F94" s="22" t="s">
        <v>203</v>
      </c>
      <c r="G94" s="22"/>
    </row>
    <row r="95" spans="1:7" ht="13.5">
      <c r="A95" s="23"/>
      <c r="B95" s="12" t="s">
        <v>174</v>
      </c>
      <c r="C95" s="22"/>
      <c r="D95" s="13">
        <f>SUM(D88:D94)</f>
        <v>52.92</v>
      </c>
      <c r="E95" s="22"/>
      <c r="F95" s="22"/>
      <c r="G95" s="22"/>
    </row>
    <row r="96" spans="1:7" ht="13.5">
      <c r="A96" s="151" t="s">
        <v>162</v>
      </c>
      <c r="B96" s="152"/>
      <c r="C96" s="152"/>
      <c r="D96" s="152"/>
      <c r="E96" s="152"/>
      <c r="F96" s="152"/>
      <c r="G96" s="153"/>
    </row>
    <row r="97" spans="1:7" ht="27">
      <c r="A97" s="24">
        <f>A94+1</f>
        <v>71</v>
      </c>
      <c r="B97" s="22" t="s">
        <v>2</v>
      </c>
      <c r="C97" s="148"/>
      <c r="D97" s="11">
        <v>3</v>
      </c>
      <c r="E97" s="22"/>
      <c r="F97" s="22" t="s">
        <v>315</v>
      </c>
      <c r="G97" s="22"/>
    </row>
    <row r="98" spans="1:7" ht="28.5" customHeight="1">
      <c r="A98" s="24">
        <f>A97+1</f>
        <v>72</v>
      </c>
      <c r="B98" s="22" t="s">
        <v>247</v>
      </c>
      <c r="C98" s="149"/>
      <c r="D98" s="11">
        <v>50</v>
      </c>
      <c r="E98" s="22"/>
      <c r="F98" s="22" t="s">
        <v>314</v>
      </c>
      <c r="G98" s="22"/>
    </row>
    <row r="99" spans="1:7" ht="24" customHeight="1">
      <c r="A99" s="24">
        <f>A98+1</f>
        <v>73</v>
      </c>
      <c r="B99" s="22" t="s">
        <v>248</v>
      </c>
      <c r="C99" s="149"/>
      <c r="D99" s="11">
        <v>7</v>
      </c>
      <c r="E99" s="22"/>
      <c r="F99" s="22" t="s">
        <v>202</v>
      </c>
      <c r="G99" s="22"/>
    </row>
    <row r="100" spans="1:7" ht="13.5">
      <c r="A100" s="24">
        <f>A99+1</f>
        <v>74</v>
      </c>
      <c r="B100" s="22" t="s">
        <v>92</v>
      </c>
      <c r="C100" s="149"/>
      <c r="D100" s="11">
        <v>2</v>
      </c>
      <c r="E100" s="22"/>
      <c r="F100" s="22" t="s">
        <v>202</v>
      </c>
      <c r="G100" s="22"/>
    </row>
    <row r="101" spans="1:7" ht="27">
      <c r="A101" s="24">
        <f>A100+1</f>
        <v>75</v>
      </c>
      <c r="B101" s="22" t="s">
        <v>249</v>
      </c>
      <c r="C101" s="149"/>
      <c r="D101" s="11">
        <v>127</v>
      </c>
      <c r="E101" s="22"/>
      <c r="F101" s="22" t="s">
        <v>314</v>
      </c>
      <c r="G101" s="22"/>
    </row>
    <row r="102" spans="1:7" ht="20.25" customHeight="1">
      <c r="A102" s="24">
        <f>A101+1</f>
        <v>76</v>
      </c>
      <c r="B102" s="22" t="s">
        <v>250</v>
      </c>
      <c r="C102" s="150"/>
      <c r="D102" s="11">
        <v>23</v>
      </c>
      <c r="E102" s="22"/>
      <c r="F102" s="22" t="s">
        <v>309</v>
      </c>
      <c r="G102" s="22"/>
    </row>
    <row r="103" spans="1:7" ht="13.5">
      <c r="A103" s="24"/>
      <c r="B103" s="12" t="s">
        <v>174</v>
      </c>
      <c r="C103" s="22"/>
      <c r="D103" s="13">
        <f>SUM(D97:D102)</f>
        <v>212</v>
      </c>
      <c r="E103" s="22"/>
      <c r="F103" s="22"/>
      <c r="G103" s="22"/>
    </row>
    <row r="104" spans="1:7" ht="13.5">
      <c r="A104" s="151" t="s">
        <v>164</v>
      </c>
      <c r="B104" s="152"/>
      <c r="C104" s="152"/>
      <c r="D104" s="152"/>
      <c r="E104" s="152"/>
      <c r="F104" s="152"/>
      <c r="G104" s="153"/>
    </row>
    <row r="105" spans="1:7" ht="30.75" customHeight="1">
      <c r="A105" s="24">
        <f>A102+1</f>
        <v>77</v>
      </c>
      <c r="B105" s="22" t="s">
        <v>251</v>
      </c>
      <c r="C105" s="148" t="s">
        <v>177</v>
      </c>
      <c r="D105" s="11">
        <v>6.5</v>
      </c>
      <c r="E105" s="22"/>
      <c r="F105" s="22" t="s">
        <v>316</v>
      </c>
      <c r="G105" s="22"/>
    </row>
    <row r="106" spans="1:7" ht="30.75" customHeight="1">
      <c r="A106" s="24">
        <f>A105+1</f>
        <v>78</v>
      </c>
      <c r="B106" s="22" t="s">
        <v>75</v>
      </c>
      <c r="C106" s="149"/>
      <c r="D106" s="11">
        <v>3.5</v>
      </c>
      <c r="E106" s="22"/>
      <c r="F106" s="22" t="s">
        <v>316</v>
      </c>
      <c r="G106" s="22"/>
    </row>
    <row r="107" spans="1:7" ht="30.75" customHeight="1">
      <c r="A107" s="24">
        <f aca="true" t="shared" si="4" ref="A107:A120">A106+1</f>
        <v>79</v>
      </c>
      <c r="B107" s="22" t="s">
        <v>252</v>
      </c>
      <c r="C107" s="149"/>
      <c r="D107" s="11">
        <v>9.3</v>
      </c>
      <c r="E107" s="22"/>
      <c r="F107" s="22" t="s">
        <v>316</v>
      </c>
      <c r="G107" s="22"/>
    </row>
    <row r="108" spans="1:7" ht="30.75" customHeight="1">
      <c r="A108" s="24">
        <f t="shared" si="4"/>
        <v>80</v>
      </c>
      <c r="B108" s="22" t="s">
        <v>253</v>
      </c>
      <c r="C108" s="149"/>
      <c r="D108" s="11">
        <v>8.45</v>
      </c>
      <c r="E108" s="22"/>
      <c r="F108" s="22" t="s">
        <v>316</v>
      </c>
      <c r="G108" s="22"/>
    </row>
    <row r="109" spans="1:7" ht="30.75" customHeight="1">
      <c r="A109" s="24">
        <f t="shared" si="4"/>
        <v>81</v>
      </c>
      <c r="B109" s="22" t="s">
        <v>74</v>
      </c>
      <c r="C109" s="149"/>
      <c r="D109" s="11">
        <v>2.5</v>
      </c>
      <c r="E109" s="22"/>
      <c r="F109" s="22" t="s">
        <v>316</v>
      </c>
      <c r="G109" s="22"/>
    </row>
    <row r="110" spans="1:7" ht="30.75" customHeight="1">
      <c r="A110" s="24">
        <f t="shared" si="4"/>
        <v>82</v>
      </c>
      <c r="B110" s="22" t="s">
        <v>76</v>
      </c>
      <c r="C110" s="149"/>
      <c r="D110" s="11">
        <v>2.5</v>
      </c>
      <c r="E110" s="22"/>
      <c r="F110" s="22" t="s">
        <v>316</v>
      </c>
      <c r="G110" s="22"/>
    </row>
    <row r="111" spans="1:7" ht="30.75" customHeight="1">
      <c r="A111" s="24">
        <f t="shared" si="4"/>
        <v>83</v>
      </c>
      <c r="B111" s="22" t="s">
        <v>79</v>
      </c>
      <c r="C111" s="149"/>
      <c r="D111" s="11">
        <v>2.5</v>
      </c>
      <c r="E111" s="22"/>
      <c r="F111" s="22" t="s">
        <v>316</v>
      </c>
      <c r="G111" s="22"/>
    </row>
    <row r="112" spans="1:7" ht="30.75" customHeight="1">
      <c r="A112" s="24">
        <f t="shared" si="4"/>
        <v>84</v>
      </c>
      <c r="B112" s="22" t="s">
        <v>82</v>
      </c>
      <c r="C112" s="149"/>
      <c r="D112" s="11">
        <v>2.5</v>
      </c>
      <c r="E112" s="22"/>
      <c r="F112" s="22" t="s">
        <v>316</v>
      </c>
      <c r="G112" s="22"/>
    </row>
    <row r="113" spans="1:7" ht="30.75" customHeight="1">
      <c r="A113" s="24">
        <f t="shared" si="4"/>
        <v>85</v>
      </c>
      <c r="B113" s="22" t="s">
        <v>80</v>
      </c>
      <c r="C113" s="149"/>
      <c r="D113" s="11">
        <v>3</v>
      </c>
      <c r="E113" s="22"/>
      <c r="F113" s="22" t="s">
        <v>316</v>
      </c>
      <c r="G113" s="22"/>
    </row>
    <row r="114" spans="1:7" ht="30.75" customHeight="1">
      <c r="A114" s="24">
        <f t="shared" si="4"/>
        <v>86</v>
      </c>
      <c r="B114" s="22" t="s">
        <v>77</v>
      </c>
      <c r="C114" s="149"/>
      <c r="D114" s="11">
        <v>2.5</v>
      </c>
      <c r="E114" s="22"/>
      <c r="F114" s="22" t="s">
        <v>316</v>
      </c>
      <c r="G114" s="22"/>
    </row>
    <row r="115" spans="1:7" ht="30.75" customHeight="1">
      <c r="A115" s="24">
        <f t="shared" si="4"/>
        <v>87</v>
      </c>
      <c r="B115" s="22" t="s">
        <v>255</v>
      </c>
      <c r="C115" s="149"/>
      <c r="D115" s="11">
        <v>42</v>
      </c>
      <c r="E115" s="22"/>
      <c r="F115" s="22" t="s">
        <v>316</v>
      </c>
      <c r="G115" s="22"/>
    </row>
    <row r="116" spans="1:7" ht="30.75" customHeight="1">
      <c r="A116" s="24">
        <f t="shared" si="4"/>
        <v>88</v>
      </c>
      <c r="B116" s="22" t="s">
        <v>81</v>
      </c>
      <c r="C116" s="149"/>
      <c r="D116" s="11">
        <v>3</v>
      </c>
      <c r="E116" s="22"/>
      <c r="F116" s="22" t="s">
        <v>316</v>
      </c>
      <c r="G116" s="22"/>
    </row>
    <row r="117" spans="1:7" ht="30.75" customHeight="1">
      <c r="A117" s="24">
        <f t="shared" si="4"/>
        <v>89</v>
      </c>
      <c r="B117" s="22" t="s">
        <v>78</v>
      </c>
      <c r="C117" s="149"/>
      <c r="D117" s="11">
        <v>3</v>
      </c>
      <c r="E117" s="22"/>
      <c r="F117" s="22" t="s">
        <v>316</v>
      </c>
      <c r="G117" s="22"/>
    </row>
    <row r="118" spans="1:7" ht="30.75" customHeight="1">
      <c r="A118" s="24">
        <f t="shared" si="4"/>
        <v>90</v>
      </c>
      <c r="B118" s="22" t="s">
        <v>85</v>
      </c>
      <c r="C118" s="150"/>
      <c r="D118" s="11">
        <v>2</v>
      </c>
      <c r="E118" s="22"/>
      <c r="F118" s="22" t="s">
        <v>316</v>
      </c>
      <c r="G118" s="22"/>
    </row>
    <row r="119" spans="1:7" ht="38.25" customHeight="1">
      <c r="A119" s="24">
        <f t="shared" si="4"/>
        <v>91</v>
      </c>
      <c r="B119" s="22" t="s">
        <v>84</v>
      </c>
      <c r="C119" s="148" t="s">
        <v>177</v>
      </c>
      <c r="D119" s="11">
        <v>0.5</v>
      </c>
      <c r="E119" s="22"/>
      <c r="F119" s="22" t="s">
        <v>316</v>
      </c>
      <c r="G119" s="22"/>
    </row>
    <row r="120" spans="1:7" ht="38.25" customHeight="1">
      <c r="A120" s="24">
        <f t="shared" si="4"/>
        <v>92</v>
      </c>
      <c r="B120" s="22" t="s">
        <v>256</v>
      </c>
      <c r="C120" s="150"/>
      <c r="D120" s="11">
        <v>6.95</v>
      </c>
      <c r="E120" s="22"/>
      <c r="F120" s="22" t="s">
        <v>316</v>
      </c>
      <c r="G120" s="22"/>
    </row>
    <row r="121" spans="1:7" ht="13.5">
      <c r="A121" s="23"/>
      <c r="B121" s="12" t="s">
        <v>174</v>
      </c>
      <c r="C121" s="22"/>
      <c r="D121" s="13">
        <f>SUM(D105:D120)</f>
        <v>100.7</v>
      </c>
      <c r="E121" s="22"/>
      <c r="F121" s="22"/>
      <c r="G121" s="22"/>
    </row>
    <row r="122" spans="1:7" ht="13.5">
      <c r="A122" s="151" t="s">
        <v>173</v>
      </c>
      <c r="B122" s="152"/>
      <c r="C122" s="152"/>
      <c r="D122" s="152"/>
      <c r="E122" s="152"/>
      <c r="F122" s="152"/>
      <c r="G122" s="153"/>
    </row>
    <row r="123" spans="1:7" ht="22.5" customHeight="1">
      <c r="A123" s="24">
        <f>A120+1</f>
        <v>93</v>
      </c>
      <c r="B123" s="22" t="s">
        <v>257</v>
      </c>
      <c r="C123" s="148" t="s">
        <v>177</v>
      </c>
      <c r="D123" s="11">
        <v>10</v>
      </c>
      <c r="E123" s="22"/>
      <c r="F123" s="22" t="s">
        <v>306</v>
      </c>
      <c r="G123" s="22" t="s">
        <v>307</v>
      </c>
    </row>
    <row r="124" spans="1:7" ht="22.5" customHeight="1">
      <c r="A124" s="24">
        <f>A123+1</f>
        <v>94</v>
      </c>
      <c r="B124" s="22" t="s">
        <v>144</v>
      </c>
      <c r="C124" s="149"/>
      <c r="D124" s="11">
        <v>3.5</v>
      </c>
      <c r="E124" s="22"/>
      <c r="F124" s="22" t="s">
        <v>306</v>
      </c>
      <c r="G124" s="22" t="s">
        <v>307</v>
      </c>
    </row>
    <row r="125" spans="1:7" ht="22.5" customHeight="1">
      <c r="A125" s="24">
        <f aca="true" t="shared" si="5" ref="A125:A137">A124+1</f>
        <v>95</v>
      </c>
      <c r="B125" s="22" t="s">
        <v>145</v>
      </c>
      <c r="C125" s="149"/>
      <c r="D125" s="11">
        <v>4.8</v>
      </c>
      <c r="E125" s="22"/>
      <c r="F125" s="22" t="s">
        <v>306</v>
      </c>
      <c r="G125" s="22" t="s">
        <v>317</v>
      </c>
    </row>
    <row r="126" spans="1:7" ht="22.5" customHeight="1">
      <c r="A126" s="24">
        <f t="shared" si="5"/>
        <v>96</v>
      </c>
      <c r="B126" s="22" t="s">
        <v>105</v>
      </c>
      <c r="C126" s="149"/>
      <c r="D126" s="11">
        <v>2.5</v>
      </c>
      <c r="E126" s="22"/>
      <c r="F126" s="22" t="s">
        <v>306</v>
      </c>
      <c r="G126" s="22" t="s">
        <v>307</v>
      </c>
    </row>
    <row r="127" spans="1:7" ht="22.5" customHeight="1">
      <c r="A127" s="24">
        <f t="shared" si="5"/>
        <v>97</v>
      </c>
      <c r="B127" s="22" t="s">
        <v>106</v>
      </c>
      <c r="C127" s="149"/>
      <c r="D127" s="11">
        <v>4.5</v>
      </c>
      <c r="E127" s="22"/>
      <c r="F127" s="22" t="s">
        <v>306</v>
      </c>
      <c r="G127" s="22" t="s">
        <v>317</v>
      </c>
    </row>
    <row r="128" spans="1:7" ht="22.5" customHeight="1">
      <c r="A128" s="24">
        <f t="shared" si="5"/>
        <v>98</v>
      </c>
      <c r="B128" s="22" t="s">
        <v>258</v>
      </c>
      <c r="C128" s="149"/>
      <c r="D128" s="11">
        <v>8.5</v>
      </c>
      <c r="E128" s="22"/>
      <c r="F128" s="22" t="s">
        <v>306</v>
      </c>
      <c r="G128" s="22" t="s">
        <v>307</v>
      </c>
    </row>
    <row r="129" spans="1:7" ht="22.5" customHeight="1">
      <c r="A129" s="24">
        <f t="shared" si="5"/>
        <v>99</v>
      </c>
      <c r="B129" s="22" t="s">
        <v>107</v>
      </c>
      <c r="C129" s="149"/>
      <c r="D129" s="11">
        <v>4.5</v>
      </c>
      <c r="E129" s="22"/>
      <c r="F129" s="22" t="s">
        <v>306</v>
      </c>
      <c r="G129" s="22" t="s">
        <v>307</v>
      </c>
    </row>
    <row r="130" spans="1:7" ht="22.5" customHeight="1">
      <c r="A130" s="24">
        <f t="shared" si="5"/>
        <v>100</v>
      </c>
      <c r="B130" s="22" t="s">
        <v>108</v>
      </c>
      <c r="C130" s="149"/>
      <c r="D130" s="11">
        <v>4.5</v>
      </c>
      <c r="E130" s="22"/>
      <c r="F130" s="22" t="s">
        <v>306</v>
      </c>
      <c r="G130" s="22" t="s">
        <v>317</v>
      </c>
    </row>
    <row r="131" spans="1:7" ht="22.5" customHeight="1">
      <c r="A131" s="24">
        <f t="shared" si="5"/>
        <v>101</v>
      </c>
      <c r="B131" s="22" t="s">
        <v>146</v>
      </c>
      <c r="C131" s="149"/>
      <c r="D131" s="11">
        <v>2.5</v>
      </c>
      <c r="E131" s="22"/>
      <c r="F131" s="22" t="s">
        <v>306</v>
      </c>
      <c r="G131" s="22" t="s">
        <v>317</v>
      </c>
    </row>
    <row r="132" spans="1:7" ht="22.5" customHeight="1">
      <c r="A132" s="24">
        <f t="shared" si="5"/>
        <v>102</v>
      </c>
      <c r="B132" s="22" t="s">
        <v>115</v>
      </c>
      <c r="C132" s="149"/>
      <c r="D132" s="11">
        <v>4.5</v>
      </c>
      <c r="E132" s="22"/>
      <c r="F132" s="22" t="s">
        <v>306</v>
      </c>
      <c r="G132" s="22" t="s">
        <v>307</v>
      </c>
    </row>
    <row r="133" spans="1:7" ht="22.5" customHeight="1">
      <c r="A133" s="24">
        <f t="shared" si="5"/>
        <v>103</v>
      </c>
      <c r="B133" s="22" t="s">
        <v>147</v>
      </c>
      <c r="C133" s="149"/>
      <c r="D133" s="11">
        <v>2</v>
      </c>
      <c r="E133" s="22"/>
      <c r="F133" s="22" t="s">
        <v>306</v>
      </c>
      <c r="G133" s="22" t="s">
        <v>317</v>
      </c>
    </row>
    <row r="134" spans="1:7" ht="22.5" customHeight="1">
      <c r="A134" s="24">
        <f t="shared" si="5"/>
        <v>104</v>
      </c>
      <c r="B134" s="22" t="s">
        <v>148</v>
      </c>
      <c r="C134" s="149"/>
      <c r="D134" s="11">
        <v>3.5</v>
      </c>
      <c r="E134" s="22"/>
      <c r="F134" s="22" t="s">
        <v>306</v>
      </c>
      <c r="G134" s="22" t="s">
        <v>307</v>
      </c>
    </row>
    <row r="135" spans="1:7" ht="22.5" customHeight="1">
      <c r="A135" s="24">
        <f t="shared" si="5"/>
        <v>105</v>
      </c>
      <c r="B135" s="22" t="s">
        <v>149</v>
      </c>
      <c r="C135" s="149"/>
      <c r="D135" s="11">
        <v>4.5</v>
      </c>
      <c r="E135" s="22"/>
      <c r="F135" s="22" t="s">
        <v>306</v>
      </c>
      <c r="G135" s="22" t="s">
        <v>317</v>
      </c>
    </row>
    <row r="136" spans="1:7" ht="22.5" customHeight="1">
      <c r="A136" s="24">
        <f t="shared" si="5"/>
        <v>106</v>
      </c>
      <c r="B136" s="22" t="s">
        <v>150</v>
      </c>
      <c r="C136" s="149"/>
      <c r="D136" s="11">
        <v>2.5</v>
      </c>
      <c r="E136" s="22"/>
      <c r="F136" s="22" t="s">
        <v>306</v>
      </c>
      <c r="G136" s="22" t="s">
        <v>307</v>
      </c>
    </row>
    <row r="137" spans="1:7" ht="22.5" customHeight="1">
      <c r="A137" s="24">
        <f t="shared" si="5"/>
        <v>107</v>
      </c>
      <c r="B137" s="22" t="s">
        <v>109</v>
      </c>
      <c r="C137" s="150"/>
      <c r="D137" s="11">
        <v>2.5</v>
      </c>
      <c r="E137" s="22"/>
      <c r="F137" s="22" t="s">
        <v>306</v>
      </c>
      <c r="G137" s="22" t="s">
        <v>317</v>
      </c>
    </row>
    <row r="138" spans="1:7" ht="13.5">
      <c r="A138" s="23"/>
      <c r="B138" s="12" t="s">
        <v>174</v>
      </c>
      <c r="C138" s="22"/>
      <c r="D138" s="13">
        <f>SUM(D123:D137)</f>
        <v>64.8</v>
      </c>
      <c r="E138" s="22"/>
      <c r="F138" s="22"/>
      <c r="G138" s="22"/>
    </row>
    <row r="139" spans="1:7" ht="13.5">
      <c r="A139" s="151" t="s">
        <v>165</v>
      </c>
      <c r="B139" s="152"/>
      <c r="C139" s="152"/>
      <c r="D139" s="152"/>
      <c r="E139" s="152"/>
      <c r="F139" s="152"/>
      <c r="G139" s="153"/>
    </row>
    <row r="140" spans="1:7" ht="28.5" customHeight="1">
      <c r="A140" s="24">
        <f>A137+1</f>
        <v>108</v>
      </c>
      <c r="B140" s="22" t="s">
        <v>259</v>
      </c>
      <c r="C140" s="148" t="s">
        <v>177</v>
      </c>
      <c r="D140" s="11">
        <v>7</v>
      </c>
      <c r="E140" s="22"/>
      <c r="F140" s="22" t="s">
        <v>304</v>
      </c>
      <c r="G140" s="22"/>
    </row>
    <row r="141" spans="1:7" ht="28.5" customHeight="1">
      <c r="A141" s="24">
        <f>A140+1</f>
        <v>109</v>
      </c>
      <c r="B141" s="22" t="s">
        <v>11</v>
      </c>
      <c r="C141" s="149"/>
      <c r="D141" s="11">
        <v>2.85</v>
      </c>
      <c r="E141" s="22"/>
      <c r="F141" s="22" t="s">
        <v>306</v>
      </c>
      <c r="G141" s="22" t="s">
        <v>307</v>
      </c>
    </row>
    <row r="142" spans="1:7" ht="28.5" customHeight="1">
      <c r="A142" s="24">
        <f>A141+1</f>
        <v>110</v>
      </c>
      <c r="B142" s="22" t="s">
        <v>12</v>
      </c>
      <c r="C142" s="149"/>
      <c r="D142" s="11">
        <v>1.5</v>
      </c>
      <c r="E142" s="22"/>
      <c r="F142" s="22" t="s">
        <v>306</v>
      </c>
      <c r="G142" s="22" t="s">
        <v>307</v>
      </c>
    </row>
    <row r="143" spans="1:7" ht="28.5" customHeight="1">
      <c r="A143" s="24">
        <f>A142+1</f>
        <v>111</v>
      </c>
      <c r="B143" s="22" t="s">
        <v>13</v>
      </c>
      <c r="C143" s="150"/>
      <c r="D143" s="11">
        <v>2.5</v>
      </c>
      <c r="E143" s="22"/>
      <c r="F143" s="22" t="s">
        <v>306</v>
      </c>
      <c r="G143" s="22" t="s">
        <v>307</v>
      </c>
    </row>
    <row r="144" spans="1:7" ht="13.5">
      <c r="A144" s="23"/>
      <c r="B144" s="12" t="s">
        <v>174</v>
      </c>
      <c r="C144" s="22"/>
      <c r="D144" s="13">
        <f>SUM(D140:D143)</f>
        <v>13.85</v>
      </c>
      <c r="E144" s="22"/>
      <c r="F144" s="22"/>
      <c r="G144" s="22"/>
    </row>
    <row r="145" spans="1:7" ht="54.75">
      <c r="A145" s="32" t="s">
        <v>172</v>
      </c>
      <c r="B145" s="33"/>
      <c r="C145" s="33"/>
      <c r="D145" s="33"/>
      <c r="E145" s="33"/>
      <c r="F145" s="33"/>
      <c r="G145" s="34"/>
    </row>
    <row r="146" spans="1:7" ht="22.5" customHeight="1">
      <c r="A146" s="24">
        <f>A143+1</f>
        <v>112</v>
      </c>
      <c r="B146" s="22" t="s">
        <v>260</v>
      </c>
      <c r="C146" s="35" t="s">
        <v>177</v>
      </c>
      <c r="D146" s="11">
        <v>30</v>
      </c>
      <c r="E146" s="22"/>
      <c r="F146" s="22" t="s">
        <v>318</v>
      </c>
      <c r="G146" s="22"/>
    </row>
    <row r="147" spans="1:7" ht="22.5" customHeight="1">
      <c r="A147" s="24">
        <f>A146+1</f>
        <v>113</v>
      </c>
      <c r="B147" s="22" t="s">
        <v>261</v>
      </c>
      <c r="C147" s="36"/>
      <c r="D147" s="11">
        <v>41.25</v>
      </c>
      <c r="E147" s="22"/>
      <c r="F147" s="22" t="s">
        <v>318</v>
      </c>
      <c r="G147" s="22"/>
    </row>
    <row r="148" spans="1:7" ht="22.5" customHeight="1">
      <c r="A148" s="24">
        <f aca="true" t="shared" si="6" ref="A148:A155">A147+1</f>
        <v>114</v>
      </c>
      <c r="B148" s="22" t="s">
        <v>262</v>
      </c>
      <c r="C148" s="36"/>
      <c r="D148" s="11">
        <v>8</v>
      </c>
      <c r="E148" s="22"/>
      <c r="F148" s="22" t="s">
        <v>318</v>
      </c>
      <c r="G148" s="22"/>
    </row>
    <row r="149" spans="1:7" ht="22.5" customHeight="1">
      <c r="A149" s="24">
        <f t="shared" si="6"/>
        <v>115</v>
      </c>
      <c r="B149" s="22" t="s">
        <v>0</v>
      </c>
      <c r="C149" s="36"/>
      <c r="D149" s="11">
        <v>5</v>
      </c>
      <c r="E149" s="22"/>
      <c r="F149" s="22" t="s">
        <v>318</v>
      </c>
      <c r="G149" s="22"/>
    </row>
    <row r="150" spans="1:7" ht="22.5" customHeight="1">
      <c r="A150" s="24">
        <f t="shared" si="6"/>
        <v>116</v>
      </c>
      <c r="B150" s="22" t="s">
        <v>1</v>
      </c>
      <c r="C150" s="36"/>
      <c r="D150" s="11">
        <v>6.35</v>
      </c>
      <c r="E150" s="22"/>
      <c r="F150" s="22" t="s">
        <v>318</v>
      </c>
      <c r="G150" s="22"/>
    </row>
    <row r="151" spans="1:7" ht="22.5" customHeight="1">
      <c r="A151" s="24">
        <f t="shared" si="6"/>
        <v>117</v>
      </c>
      <c r="B151" s="22" t="s">
        <v>263</v>
      </c>
      <c r="C151" s="36"/>
      <c r="D151" s="11">
        <v>12.15</v>
      </c>
      <c r="E151" s="22"/>
      <c r="F151" s="22" t="s">
        <v>318</v>
      </c>
      <c r="G151" s="22"/>
    </row>
    <row r="152" spans="1:7" ht="22.5" customHeight="1">
      <c r="A152" s="24">
        <f t="shared" si="6"/>
        <v>118</v>
      </c>
      <c r="B152" s="22" t="s">
        <v>138</v>
      </c>
      <c r="C152" s="36"/>
      <c r="D152" s="11">
        <v>4.35</v>
      </c>
      <c r="E152" s="22"/>
      <c r="F152" s="22" t="s">
        <v>318</v>
      </c>
      <c r="G152" s="22"/>
    </row>
    <row r="153" spans="1:7" ht="22.5" customHeight="1">
      <c r="A153" s="24">
        <f t="shared" si="6"/>
        <v>119</v>
      </c>
      <c r="B153" s="22" t="s">
        <v>264</v>
      </c>
      <c r="C153" s="36"/>
      <c r="D153" s="11">
        <v>8</v>
      </c>
      <c r="E153" s="22"/>
      <c r="F153" s="22" t="s">
        <v>318</v>
      </c>
      <c r="G153" s="22"/>
    </row>
    <row r="154" spans="1:7" ht="22.5" customHeight="1">
      <c r="A154" s="24">
        <f t="shared" si="6"/>
        <v>120</v>
      </c>
      <c r="B154" s="22" t="s">
        <v>265</v>
      </c>
      <c r="C154" s="36"/>
      <c r="D154" s="11">
        <v>20</v>
      </c>
      <c r="E154" s="22"/>
      <c r="F154" s="22" t="s">
        <v>318</v>
      </c>
      <c r="G154" s="22"/>
    </row>
    <row r="155" spans="1:7" ht="22.5" customHeight="1">
      <c r="A155" s="24">
        <f t="shared" si="6"/>
        <v>121</v>
      </c>
      <c r="B155" s="22" t="s">
        <v>266</v>
      </c>
      <c r="C155" s="37"/>
      <c r="D155" s="11">
        <v>12.5</v>
      </c>
      <c r="E155" s="22"/>
      <c r="F155" s="22" t="s">
        <v>318</v>
      </c>
      <c r="G155" s="22"/>
    </row>
    <row r="156" spans="1:7" ht="13.5">
      <c r="A156" s="24"/>
      <c r="B156" s="12" t="s">
        <v>174</v>
      </c>
      <c r="C156" s="22"/>
      <c r="D156" s="13">
        <f>SUM(D146:D155)</f>
        <v>147.6</v>
      </c>
      <c r="E156" s="22"/>
      <c r="F156" s="22"/>
      <c r="G156" s="22"/>
    </row>
    <row r="157" spans="1:7" ht="13.5">
      <c r="A157" s="151" t="s">
        <v>166</v>
      </c>
      <c r="B157" s="152"/>
      <c r="C157" s="152"/>
      <c r="D157" s="152"/>
      <c r="E157" s="152"/>
      <c r="F157" s="152"/>
      <c r="G157" s="153"/>
    </row>
    <row r="158" spans="1:7" ht="34.5" customHeight="1">
      <c r="A158" s="24">
        <f>A155+1</f>
        <v>122</v>
      </c>
      <c r="B158" s="22" t="s">
        <v>129</v>
      </c>
      <c r="C158" s="148" t="s">
        <v>177</v>
      </c>
      <c r="D158" s="11">
        <v>1.2</v>
      </c>
      <c r="E158" s="22"/>
      <c r="F158" s="22" t="s">
        <v>203</v>
      </c>
      <c r="G158" s="22"/>
    </row>
    <row r="159" spans="1:7" ht="34.5" customHeight="1">
      <c r="A159" s="24">
        <f>A158+1</f>
        <v>123</v>
      </c>
      <c r="B159" s="22" t="s">
        <v>130</v>
      </c>
      <c r="C159" s="149"/>
      <c r="D159" s="11">
        <v>1</v>
      </c>
      <c r="E159" s="22"/>
      <c r="F159" s="22" t="s">
        <v>203</v>
      </c>
      <c r="G159" s="22"/>
    </row>
    <row r="160" spans="1:7" ht="34.5" customHeight="1">
      <c r="A160" s="24">
        <f aca="true" t="shared" si="7" ref="A160:A167">A159+1</f>
        <v>124</v>
      </c>
      <c r="B160" s="22" t="s">
        <v>267</v>
      </c>
      <c r="C160" s="149"/>
      <c r="D160" s="11">
        <v>5</v>
      </c>
      <c r="E160" s="22"/>
      <c r="F160" s="22" t="s">
        <v>203</v>
      </c>
      <c r="G160" s="22"/>
    </row>
    <row r="161" spans="1:7" ht="34.5" customHeight="1">
      <c r="A161" s="24">
        <f t="shared" si="7"/>
        <v>125</v>
      </c>
      <c r="B161" s="22" t="s">
        <v>131</v>
      </c>
      <c r="C161" s="150"/>
      <c r="D161" s="11">
        <v>1.5</v>
      </c>
      <c r="E161" s="22"/>
      <c r="F161" s="22" t="s">
        <v>203</v>
      </c>
      <c r="G161" s="22"/>
    </row>
    <row r="162" spans="1:7" ht="34.5" customHeight="1">
      <c r="A162" s="24">
        <f t="shared" si="7"/>
        <v>126</v>
      </c>
      <c r="B162" s="22" t="s">
        <v>132</v>
      </c>
      <c r="C162" s="148" t="s">
        <v>177</v>
      </c>
      <c r="D162" s="11">
        <v>1</v>
      </c>
      <c r="E162" s="22"/>
      <c r="F162" s="22" t="s">
        <v>203</v>
      </c>
      <c r="G162" s="22"/>
    </row>
    <row r="163" spans="1:7" ht="34.5" customHeight="1">
      <c r="A163" s="24">
        <f t="shared" si="7"/>
        <v>127</v>
      </c>
      <c r="B163" s="22" t="s">
        <v>133</v>
      </c>
      <c r="C163" s="149"/>
      <c r="D163" s="11">
        <v>2.5</v>
      </c>
      <c r="E163" s="22"/>
      <c r="F163" s="22" t="s">
        <v>203</v>
      </c>
      <c r="G163" s="22"/>
    </row>
    <row r="164" spans="1:7" ht="34.5" customHeight="1">
      <c r="A164" s="24">
        <f t="shared" si="7"/>
        <v>128</v>
      </c>
      <c r="B164" s="22" t="s">
        <v>134</v>
      </c>
      <c r="C164" s="149"/>
      <c r="D164" s="11">
        <v>2</v>
      </c>
      <c r="E164" s="22"/>
      <c r="F164" s="22" t="s">
        <v>203</v>
      </c>
      <c r="G164" s="22"/>
    </row>
    <row r="165" spans="1:7" ht="34.5" customHeight="1">
      <c r="A165" s="24">
        <f t="shared" si="7"/>
        <v>129</v>
      </c>
      <c r="B165" s="22" t="s">
        <v>135</v>
      </c>
      <c r="C165" s="149"/>
      <c r="D165" s="11">
        <v>2.5</v>
      </c>
      <c r="E165" s="22"/>
      <c r="F165" s="22" t="s">
        <v>203</v>
      </c>
      <c r="G165" s="22"/>
    </row>
    <row r="166" spans="1:7" ht="34.5" customHeight="1">
      <c r="A166" s="24">
        <f t="shared" si="7"/>
        <v>130</v>
      </c>
      <c r="B166" s="22" t="s">
        <v>136</v>
      </c>
      <c r="C166" s="149"/>
      <c r="D166" s="11">
        <v>2.5</v>
      </c>
      <c r="E166" s="22"/>
      <c r="F166" s="22" t="s">
        <v>203</v>
      </c>
      <c r="G166" s="22"/>
    </row>
    <row r="167" spans="1:7" ht="34.5" customHeight="1">
      <c r="A167" s="24">
        <f t="shared" si="7"/>
        <v>131</v>
      </c>
      <c r="B167" s="22" t="s">
        <v>137</v>
      </c>
      <c r="C167" s="150"/>
      <c r="D167" s="11">
        <v>2.5</v>
      </c>
      <c r="E167" s="22"/>
      <c r="F167" s="22" t="s">
        <v>203</v>
      </c>
      <c r="G167" s="22"/>
    </row>
    <row r="168" spans="1:7" ht="13.5">
      <c r="A168" s="23"/>
      <c r="B168" s="12" t="s">
        <v>174</v>
      </c>
      <c r="C168" s="22"/>
      <c r="D168" s="13">
        <f>SUM(D158:D167)</f>
        <v>21.7</v>
      </c>
      <c r="E168" s="22"/>
      <c r="F168" s="22"/>
      <c r="G168" s="22"/>
    </row>
    <row r="169" spans="1:7" ht="13.5">
      <c r="A169" s="151" t="s">
        <v>167</v>
      </c>
      <c r="B169" s="152"/>
      <c r="C169" s="152"/>
      <c r="D169" s="152"/>
      <c r="E169" s="152"/>
      <c r="F169" s="152"/>
      <c r="G169" s="153"/>
    </row>
    <row r="170" spans="1:7" ht="28.5" customHeight="1">
      <c r="A170" s="24">
        <f>A167+1</f>
        <v>132</v>
      </c>
      <c r="B170" s="22" t="s">
        <v>86</v>
      </c>
      <c r="C170" s="148" t="s">
        <v>177</v>
      </c>
      <c r="D170" s="11">
        <v>2</v>
      </c>
      <c r="E170" s="22"/>
      <c r="F170" s="22" t="s">
        <v>203</v>
      </c>
      <c r="G170" s="22"/>
    </row>
    <row r="171" spans="1:7" ht="21" customHeight="1">
      <c r="A171" s="24">
        <f>A170+1</f>
        <v>133</v>
      </c>
      <c r="B171" s="22" t="s">
        <v>268</v>
      </c>
      <c r="C171" s="149"/>
      <c r="D171" s="11">
        <v>9.29</v>
      </c>
      <c r="E171" s="22"/>
      <c r="F171" s="22" t="s">
        <v>324</v>
      </c>
      <c r="G171" s="22"/>
    </row>
    <row r="172" spans="1:7" ht="21" customHeight="1">
      <c r="A172" s="24">
        <f aca="true" t="shared" si="8" ref="A172:A179">A171+1</f>
        <v>134</v>
      </c>
      <c r="B172" s="22" t="s">
        <v>61</v>
      </c>
      <c r="C172" s="149"/>
      <c r="D172" s="11">
        <v>3.5</v>
      </c>
      <c r="E172" s="22"/>
      <c r="F172" s="22" t="s">
        <v>324</v>
      </c>
      <c r="G172" s="22"/>
    </row>
    <row r="173" spans="1:7" ht="21" customHeight="1">
      <c r="A173" s="24">
        <f t="shared" si="8"/>
        <v>135</v>
      </c>
      <c r="B173" s="22" t="s">
        <v>54</v>
      </c>
      <c r="C173" s="149"/>
      <c r="D173" s="11">
        <v>3</v>
      </c>
      <c r="E173" s="22"/>
      <c r="F173" s="22" t="s">
        <v>324</v>
      </c>
      <c r="G173" s="22"/>
    </row>
    <row r="174" spans="1:7" ht="21" customHeight="1">
      <c r="A174" s="24">
        <f t="shared" si="8"/>
        <v>136</v>
      </c>
      <c r="B174" s="22" t="s">
        <v>56</v>
      </c>
      <c r="C174" s="149"/>
      <c r="D174" s="11">
        <v>2</v>
      </c>
      <c r="E174" s="22"/>
      <c r="F174" s="22" t="s">
        <v>324</v>
      </c>
      <c r="G174" s="22"/>
    </row>
    <row r="175" spans="1:7" ht="21" customHeight="1">
      <c r="A175" s="24">
        <f t="shared" si="8"/>
        <v>137</v>
      </c>
      <c r="B175" s="22" t="s">
        <v>57</v>
      </c>
      <c r="C175" s="149"/>
      <c r="D175" s="11">
        <v>1.5</v>
      </c>
      <c r="E175" s="22"/>
      <c r="F175" s="22" t="s">
        <v>324</v>
      </c>
      <c r="G175" s="22"/>
    </row>
    <row r="176" spans="1:7" ht="21" customHeight="1">
      <c r="A176" s="24">
        <f t="shared" si="8"/>
        <v>138</v>
      </c>
      <c r="B176" s="22" t="s">
        <v>269</v>
      </c>
      <c r="C176" s="149"/>
      <c r="D176" s="11">
        <v>22.5</v>
      </c>
      <c r="E176" s="22"/>
      <c r="F176" s="22" t="s">
        <v>324</v>
      </c>
      <c r="G176" s="22"/>
    </row>
    <row r="177" spans="1:7" ht="21" customHeight="1">
      <c r="A177" s="24">
        <f t="shared" si="8"/>
        <v>139</v>
      </c>
      <c r="B177" s="22" t="s">
        <v>270</v>
      </c>
      <c r="C177" s="149"/>
      <c r="D177" s="11">
        <v>10</v>
      </c>
      <c r="E177" s="22"/>
      <c r="F177" s="22" t="s">
        <v>324</v>
      </c>
      <c r="G177" s="22"/>
    </row>
    <row r="178" spans="1:7" ht="21" customHeight="1">
      <c r="A178" s="24">
        <f t="shared" si="8"/>
        <v>140</v>
      </c>
      <c r="B178" s="22" t="s">
        <v>271</v>
      </c>
      <c r="C178" s="149"/>
      <c r="D178" s="11">
        <v>10</v>
      </c>
      <c r="E178" s="22"/>
      <c r="F178" s="22" t="s">
        <v>324</v>
      </c>
      <c r="G178" s="22"/>
    </row>
    <row r="179" spans="1:7" ht="21" customHeight="1">
      <c r="A179" s="24">
        <f t="shared" si="8"/>
        <v>141</v>
      </c>
      <c r="B179" s="22" t="s">
        <v>62</v>
      </c>
      <c r="C179" s="150"/>
      <c r="D179" s="11">
        <v>4.4</v>
      </c>
      <c r="E179" s="22"/>
      <c r="F179" s="22" t="s">
        <v>324</v>
      </c>
      <c r="G179" s="22"/>
    </row>
    <row r="180" spans="1:7" ht="15">
      <c r="A180" s="23"/>
      <c r="B180" s="12" t="s">
        <v>174</v>
      </c>
      <c r="C180" s="22"/>
      <c r="D180" s="13">
        <f>SUM(D170:D179)</f>
        <v>68.19</v>
      </c>
      <c r="E180" s="22"/>
      <c r="F180" s="22"/>
      <c r="G180" s="22"/>
    </row>
    <row r="181" spans="1:7" ht="15">
      <c r="A181" s="151" t="s">
        <v>170</v>
      </c>
      <c r="B181" s="152"/>
      <c r="C181" s="152"/>
      <c r="D181" s="152"/>
      <c r="E181" s="152"/>
      <c r="F181" s="152"/>
      <c r="G181" s="153"/>
    </row>
    <row r="182" spans="1:7" ht="37.5" customHeight="1">
      <c r="A182" s="24">
        <f>A179+1</f>
        <v>142</v>
      </c>
      <c r="B182" s="22" t="s">
        <v>272</v>
      </c>
      <c r="C182" s="148" t="s">
        <v>177</v>
      </c>
      <c r="D182" s="11">
        <v>14.5</v>
      </c>
      <c r="E182" s="22"/>
      <c r="F182" s="22" t="s">
        <v>203</v>
      </c>
      <c r="G182" s="22"/>
    </row>
    <row r="183" spans="1:7" ht="21.75" customHeight="1">
      <c r="A183" s="24">
        <f>A182+1</f>
        <v>143</v>
      </c>
      <c r="B183" s="22" t="s">
        <v>273</v>
      </c>
      <c r="C183" s="149"/>
      <c r="D183" s="11">
        <v>10</v>
      </c>
      <c r="E183" s="22"/>
      <c r="F183" s="22" t="s">
        <v>324</v>
      </c>
      <c r="G183" s="22"/>
    </row>
    <row r="184" spans="1:7" ht="21.75" customHeight="1">
      <c r="A184" s="24">
        <f>A183+1</f>
        <v>144</v>
      </c>
      <c r="B184" s="22" t="s">
        <v>274</v>
      </c>
      <c r="C184" s="149"/>
      <c r="D184" s="11">
        <v>7</v>
      </c>
      <c r="E184" s="22"/>
      <c r="F184" s="22" t="s">
        <v>324</v>
      </c>
      <c r="G184" s="22"/>
    </row>
    <row r="185" spans="1:7" ht="21.75" customHeight="1">
      <c r="A185" s="24">
        <f>A184+1</f>
        <v>145</v>
      </c>
      <c r="B185" s="22" t="s">
        <v>275</v>
      </c>
      <c r="C185" s="149"/>
      <c r="D185" s="11">
        <v>12</v>
      </c>
      <c r="E185" s="22"/>
      <c r="F185" s="22" t="s">
        <v>324</v>
      </c>
      <c r="G185" s="22"/>
    </row>
    <row r="186" spans="1:7" ht="21.75" customHeight="1">
      <c r="A186" s="24">
        <f>A185+1</f>
        <v>146</v>
      </c>
      <c r="B186" s="22" t="s">
        <v>278</v>
      </c>
      <c r="C186" s="150"/>
      <c r="D186" s="11">
        <v>20</v>
      </c>
      <c r="E186" s="22"/>
      <c r="F186" s="22" t="s">
        <v>324</v>
      </c>
      <c r="G186" s="22"/>
    </row>
    <row r="187" spans="1:7" ht="13.5">
      <c r="A187" s="23"/>
      <c r="B187" s="12" t="s">
        <v>174</v>
      </c>
      <c r="C187" s="22"/>
      <c r="D187" s="13">
        <f>SUM(D182:D186)</f>
        <v>63.5</v>
      </c>
      <c r="E187" s="22"/>
      <c r="F187" s="22"/>
      <c r="G187" s="22"/>
    </row>
    <row r="188" spans="1:7" ht="13.5">
      <c r="A188" s="151" t="s">
        <v>171</v>
      </c>
      <c r="B188" s="152"/>
      <c r="C188" s="152"/>
      <c r="D188" s="152"/>
      <c r="E188" s="152"/>
      <c r="F188" s="152"/>
      <c r="G188" s="153"/>
    </row>
    <row r="189" spans="1:7" ht="25.5" customHeight="1">
      <c r="A189" s="24">
        <f>A186+1</f>
        <v>147</v>
      </c>
      <c r="B189" s="22" t="s">
        <v>67</v>
      </c>
      <c r="C189" s="148" t="s">
        <v>177</v>
      </c>
      <c r="D189" s="11">
        <v>5</v>
      </c>
      <c r="E189" s="22"/>
      <c r="F189" s="22" t="s">
        <v>319</v>
      </c>
      <c r="G189" s="22"/>
    </row>
    <row r="190" spans="1:7" ht="25.5" customHeight="1">
      <c r="A190" s="24">
        <f>A189+1</f>
        <v>148</v>
      </c>
      <c r="B190" s="22" t="s">
        <v>279</v>
      </c>
      <c r="C190" s="149"/>
      <c r="D190" s="11">
        <v>5</v>
      </c>
      <c r="E190" s="22"/>
      <c r="F190" s="22" t="s">
        <v>319</v>
      </c>
      <c r="G190" s="22"/>
    </row>
    <row r="191" spans="1:7" ht="25.5" customHeight="1">
      <c r="A191" s="24">
        <f aca="true" t="shared" si="9" ref="A191:A199">A190+1</f>
        <v>149</v>
      </c>
      <c r="B191" s="22" t="s">
        <v>280</v>
      </c>
      <c r="C191" s="149"/>
      <c r="D191" s="11">
        <v>5</v>
      </c>
      <c r="E191" s="22"/>
      <c r="F191" s="22" t="s">
        <v>319</v>
      </c>
      <c r="G191" s="22"/>
    </row>
    <row r="192" spans="1:7" ht="25.5" customHeight="1">
      <c r="A192" s="24">
        <f t="shared" si="9"/>
        <v>150</v>
      </c>
      <c r="B192" s="22" t="s">
        <v>281</v>
      </c>
      <c r="C192" s="149"/>
      <c r="D192" s="11">
        <v>10</v>
      </c>
      <c r="E192" s="22"/>
      <c r="F192" s="22" t="s">
        <v>319</v>
      </c>
      <c r="G192" s="22"/>
    </row>
    <row r="193" spans="1:7" ht="25.5" customHeight="1">
      <c r="A193" s="24">
        <f t="shared" si="9"/>
        <v>151</v>
      </c>
      <c r="B193" s="22" t="s">
        <v>282</v>
      </c>
      <c r="C193" s="149"/>
      <c r="D193" s="11">
        <v>5</v>
      </c>
      <c r="E193" s="22"/>
      <c r="F193" s="22" t="s">
        <v>319</v>
      </c>
      <c r="G193" s="22"/>
    </row>
    <row r="194" spans="1:7" ht="25.5" customHeight="1">
      <c r="A194" s="24">
        <f t="shared" si="9"/>
        <v>152</v>
      </c>
      <c r="B194" s="22" t="s">
        <v>68</v>
      </c>
      <c r="C194" s="149"/>
      <c r="D194" s="11">
        <v>4</v>
      </c>
      <c r="E194" s="22"/>
      <c r="F194" s="22" t="s">
        <v>319</v>
      </c>
      <c r="G194" s="22"/>
    </row>
    <row r="195" spans="1:7" ht="25.5" customHeight="1">
      <c r="A195" s="24">
        <f t="shared" si="9"/>
        <v>153</v>
      </c>
      <c r="B195" s="22" t="s">
        <v>69</v>
      </c>
      <c r="C195" s="149"/>
      <c r="D195" s="11">
        <v>3</v>
      </c>
      <c r="E195" s="22"/>
      <c r="F195" s="22" t="s">
        <v>319</v>
      </c>
      <c r="G195" s="22"/>
    </row>
    <row r="196" spans="1:7" ht="25.5" customHeight="1">
      <c r="A196" s="24">
        <f t="shared" si="9"/>
        <v>154</v>
      </c>
      <c r="B196" s="22" t="s">
        <v>70</v>
      </c>
      <c r="C196" s="149"/>
      <c r="D196" s="11">
        <v>2</v>
      </c>
      <c r="E196" s="22"/>
      <c r="F196" s="22" t="s">
        <v>319</v>
      </c>
      <c r="G196" s="22"/>
    </row>
    <row r="197" spans="1:7" ht="25.5" customHeight="1">
      <c r="A197" s="24">
        <f t="shared" si="9"/>
        <v>155</v>
      </c>
      <c r="B197" s="22" t="s">
        <v>72</v>
      </c>
      <c r="C197" s="149"/>
      <c r="D197" s="11">
        <v>3</v>
      </c>
      <c r="E197" s="22"/>
      <c r="F197" s="22" t="s">
        <v>319</v>
      </c>
      <c r="G197" s="22"/>
    </row>
    <row r="198" spans="1:7" ht="25.5" customHeight="1">
      <c r="A198" s="24">
        <f t="shared" si="9"/>
        <v>156</v>
      </c>
      <c r="B198" s="22" t="s">
        <v>73</v>
      </c>
      <c r="C198" s="149"/>
      <c r="D198" s="11">
        <v>3</v>
      </c>
      <c r="E198" s="22"/>
      <c r="F198" s="22" t="s">
        <v>319</v>
      </c>
      <c r="G198" s="22"/>
    </row>
    <row r="199" spans="1:7" ht="25.5" customHeight="1">
      <c r="A199" s="24">
        <f t="shared" si="9"/>
        <v>157</v>
      </c>
      <c r="B199" s="22" t="s">
        <v>71</v>
      </c>
      <c r="C199" s="150"/>
      <c r="D199" s="11">
        <v>2</v>
      </c>
      <c r="E199" s="22"/>
      <c r="F199" s="22" t="s">
        <v>319</v>
      </c>
      <c r="G199" s="22"/>
    </row>
    <row r="200" spans="1:7" ht="13.5">
      <c r="A200" s="23"/>
      <c r="B200" s="12" t="s">
        <v>174</v>
      </c>
      <c r="C200" s="22"/>
      <c r="D200" s="13">
        <f>SUM(D189:D199)</f>
        <v>47</v>
      </c>
      <c r="E200" s="22"/>
      <c r="F200" s="22"/>
      <c r="G200" s="22"/>
    </row>
    <row r="201" spans="1:7" ht="13.5">
      <c r="A201" s="151" t="s">
        <v>169</v>
      </c>
      <c r="B201" s="152"/>
      <c r="C201" s="152"/>
      <c r="D201" s="152"/>
      <c r="E201" s="152"/>
      <c r="F201" s="152"/>
      <c r="G201" s="153"/>
    </row>
    <row r="202" spans="1:7" ht="28.5" customHeight="1">
      <c r="A202" s="24">
        <f>A199+1</f>
        <v>158</v>
      </c>
      <c r="B202" s="22" t="s">
        <v>283</v>
      </c>
      <c r="C202" s="148" t="s">
        <v>177</v>
      </c>
      <c r="D202" s="11">
        <v>2</v>
      </c>
      <c r="E202" s="22"/>
      <c r="F202" s="22" t="s">
        <v>320</v>
      </c>
      <c r="G202" s="22"/>
    </row>
    <row r="203" spans="1:7" ht="27">
      <c r="A203" s="24">
        <f>A202+1</f>
        <v>159</v>
      </c>
      <c r="B203" s="22" t="s">
        <v>284</v>
      </c>
      <c r="C203" s="149"/>
      <c r="D203" s="11">
        <v>1</v>
      </c>
      <c r="E203" s="22"/>
      <c r="F203" s="22" t="s">
        <v>320</v>
      </c>
      <c r="G203" s="22"/>
    </row>
    <row r="204" spans="1:7" ht="27">
      <c r="A204" s="24">
        <f aca="true" t="shared" si="10" ref="A204:A217">A203+1</f>
        <v>160</v>
      </c>
      <c r="B204" s="22" t="s">
        <v>285</v>
      </c>
      <c r="C204" s="149"/>
      <c r="D204" s="11">
        <v>5</v>
      </c>
      <c r="E204" s="22"/>
      <c r="F204" s="22" t="s">
        <v>320</v>
      </c>
      <c r="G204" s="22"/>
    </row>
    <row r="205" spans="1:7" ht="27">
      <c r="A205" s="24">
        <f t="shared" si="10"/>
        <v>161</v>
      </c>
      <c r="B205" s="22" t="s">
        <v>286</v>
      </c>
      <c r="C205" s="150"/>
      <c r="D205" s="11">
        <v>5</v>
      </c>
      <c r="E205" s="22"/>
      <c r="F205" s="22" t="s">
        <v>320</v>
      </c>
      <c r="G205" s="22"/>
    </row>
    <row r="206" spans="1:7" ht="32.25" customHeight="1">
      <c r="A206" s="24">
        <f t="shared" si="10"/>
        <v>162</v>
      </c>
      <c r="B206" s="22" t="s">
        <v>287</v>
      </c>
      <c r="C206" s="148" t="s">
        <v>177</v>
      </c>
      <c r="D206" s="11">
        <v>8</v>
      </c>
      <c r="E206" s="22"/>
      <c r="F206" s="22" t="s">
        <v>320</v>
      </c>
      <c r="G206" s="22"/>
    </row>
    <row r="207" spans="1:7" ht="32.25" customHeight="1">
      <c r="A207" s="24">
        <f t="shared" si="10"/>
        <v>163</v>
      </c>
      <c r="B207" s="22" t="s">
        <v>288</v>
      </c>
      <c r="C207" s="149"/>
      <c r="D207" s="11">
        <v>5</v>
      </c>
      <c r="E207" s="22"/>
      <c r="F207" s="22" t="s">
        <v>320</v>
      </c>
      <c r="G207" s="22"/>
    </row>
    <row r="208" spans="1:7" ht="32.25" customHeight="1">
      <c r="A208" s="24">
        <f t="shared" si="10"/>
        <v>164</v>
      </c>
      <c r="B208" s="22" t="s">
        <v>289</v>
      </c>
      <c r="C208" s="149"/>
      <c r="D208" s="11">
        <v>4</v>
      </c>
      <c r="E208" s="22"/>
      <c r="F208" s="22" t="s">
        <v>320</v>
      </c>
      <c r="G208" s="22"/>
    </row>
    <row r="209" spans="1:7" ht="32.25" customHeight="1">
      <c r="A209" s="24">
        <f t="shared" si="10"/>
        <v>165</v>
      </c>
      <c r="B209" s="22" t="s">
        <v>290</v>
      </c>
      <c r="C209" s="149"/>
      <c r="D209" s="11">
        <v>4</v>
      </c>
      <c r="E209" s="22"/>
      <c r="F209" s="22" t="s">
        <v>320</v>
      </c>
      <c r="G209" s="22"/>
    </row>
    <row r="210" spans="1:7" ht="32.25" customHeight="1">
      <c r="A210" s="24">
        <f t="shared" si="10"/>
        <v>166</v>
      </c>
      <c r="B210" s="22" t="s">
        <v>291</v>
      </c>
      <c r="C210" s="149"/>
      <c r="D210" s="11">
        <v>5</v>
      </c>
      <c r="E210" s="22"/>
      <c r="F210" s="22" t="s">
        <v>320</v>
      </c>
      <c r="G210" s="22"/>
    </row>
    <row r="211" spans="1:7" ht="32.25" customHeight="1">
      <c r="A211" s="24">
        <f t="shared" si="10"/>
        <v>167</v>
      </c>
      <c r="B211" s="22" t="s">
        <v>292</v>
      </c>
      <c r="C211" s="149"/>
      <c r="D211" s="11">
        <v>5</v>
      </c>
      <c r="E211" s="22"/>
      <c r="F211" s="22" t="s">
        <v>320</v>
      </c>
      <c r="G211" s="22"/>
    </row>
    <row r="212" spans="1:7" ht="32.25" customHeight="1">
      <c r="A212" s="24">
        <f t="shared" si="10"/>
        <v>168</v>
      </c>
      <c r="B212" s="22" t="s">
        <v>293</v>
      </c>
      <c r="C212" s="149"/>
      <c r="D212" s="11">
        <v>4</v>
      </c>
      <c r="E212" s="22"/>
      <c r="F212" s="22" t="s">
        <v>320</v>
      </c>
      <c r="G212" s="22"/>
    </row>
    <row r="213" spans="1:7" ht="32.25" customHeight="1">
      <c r="A213" s="24">
        <f t="shared" si="10"/>
        <v>169</v>
      </c>
      <c r="B213" s="22" t="s">
        <v>294</v>
      </c>
      <c r="C213" s="149"/>
      <c r="D213" s="11">
        <v>7</v>
      </c>
      <c r="E213" s="22"/>
      <c r="F213" s="22" t="s">
        <v>320</v>
      </c>
      <c r="G213" s="22"/>
    </row>
    <row r="214" spans="1:7" ht="32.25" customHeight="1">
      <c r="A214" s="24">
        <f t="shared" si="10"/>
        <v>170</v>
      </c>
      <c r="B214" s="22" t="s">
        <v>295</v>
      </c>
      <c r="C214" s="149"/>
      <c r="D214" s="11">
        <v>7.5</v>
      </c>
      <c r="E214" s="22"/>
      <c r="F214" s="22" t="s">
        <v>320</v>
      </c>
      <c r="G214" s="22"/>
    </row>
    <row r="215" spans="1:7" ht="32.25" customHeight="1">
      <c r="A215" s="24">
        <f t="shared" si="10"/>
        <v>171</v>
      </c>
      <c r="B215" s="22" t="s">
        <v>296</v>
      </c>
      <c r="C215" s="149"/>
      <c r="D215" s="11">
        <v>5</v>
      </c>
      <c r="E215" s="22"/>
      <c r="F215" s="22" t="s">
        <v>320</v>
      </c>
      <c r="G215" s="22"/>
    </row>
    <row r="216" spans="1:7" ht="32.25" customHeight="1">
      <c r="A216" s="24">
        <f t="shared" si="10"/>
        <v>172</v>
      </c>
      <c r="B216" s="22" t="s">
        <v>297</v>
      </c>
      <c r="C216" s="149"/>
      <c r="D216" s="11">
        <v>5</v>
      </c>
      <c r="E216" s="22"/>
      <c r="F216" s="22" t="s">
        <v>320</v>
      </c>
      <c r="G216" s="22"/>
    </row>
    <row r="217" spans="1:7" ht="32.25" customHeight="1">
      <c r="A217" s="24">
        <f t="shared" si="10"/>
        <v>173</v>
      </c>
      <c r="B217" s="22" t="s">
        <v>298</v>
      </c>
      <c r="C217" s="150"/>
      <c r="D217" s="11">
        <v>8.5</v>
      </c>
      <c r="E217" s="22"/>
      <c r="F217" s="22" t="s">
        <v>320</v>
      </c>
      <c r="G217" s="22"/>
    </row>
    <row r="218" spans="1:7" ht="13.5">
      <c r="A218" s="23"/>
      <c r="B218" s="12" t="s">
        <v>174</v>
      </c>
      <c r="C218" s="22"/>
      <c r="D218" s="13">
        <f>SUM(D202:D217)</f>
        <v>81</v>
      </c>
      <c r="E218" s="22"/>
      <c r="F218" s="22"/>
      <c r="G218" s="22"/>
    </row>
    <row r="219" spans="1:7" ht="13.5">
      <c r="A219" s="151" t="s">
        <v>168</v>
      </c>
      <c r="B219" s="152"/>
      <c r="C219" s="152"/>
      <c r="D219" s="152"/>
      <c r="E219" s="152"/>
      <c r="F219" s="152"/>
      <c r="G219" s="153"/>
    </row>
    <row r="220" spans="1:7" ht="23.25" customHeight="1">
      <c r="A220" s="24">
        <f>A217+1</f>
        <v>174</v>
      </c>
      <c r="B220" s="22" t="s">
        <v>299</v>
      </c>
      <c r="C220" s="148" t="s">
        <v>177</v>
      </c>
      <c r="D220" s="11">
        <v>12.05</v>
      </c>
      <c r="E220" s="22"/>
      <c r="F220" s="22" t="s">
        <v>309</v>
      </c>
      <c r="G220" s="22"/>
    </row>
    <row r="221" spans="1:7" ht="36" customHeight="1">
      <c r="A221" s="24">
        <f>A220+1</f>
        <v>175</v>
      </c>
      <c r="B221" s="22" t="s">
        <v>300</v>
      </c>
      <c r="C221" s="149"/>
      <c r="D221" s="11">
        <v>10.5</v>
      </c>
      <c r="E221" s="22"/>
      <c r="F221" s="22" t="s">
        <v>203</v>
      </c>
      <c r="G221" s="22"/>
    </row>
    <row r="222" spans="1:7" ht="33" customHeight="1">
      <c r="A222" s="24">
        <f aca="true" t="shared" si="11" ref="A222:A227">A221+1</f>
        <v>176</v>
      </c>
      <c r="B222" s="22" t="s">
        <v>65</v>
      </c>
      <c r="C222" s="149"/>
      <c r="D222" s="11">
        <v>1.5</v>
      </c>
      <c r="E222" s="22"/>
      <c r="F222" s="22" t="s">
        <v>309</v>
      </c>
      <c r="G222" s="22"/>
    </row>
    <row r="223" spans="1:7" ht="23.25" customHeight="1">
      <c r="A223" s="24">
        <f t="shared" si="11"/>
        <v>177</v>
      </c>
      <c r="B223" s="22" t="s">
        <v>63</v>
      </c>
      <c r="C223" s="149"/>
      <c r="D223" s="11">
        <v>5.85</v>
      </c>
      <c r="E223" s="22"/>
      <c r="F223" s="22" t="s">
        <v>322</v>
      </c>
      <c r="G223" s="22"/>
    </row>
    <row r="224" spans="1:7" ht="23.25" customHeight="1">
      <c r="A224" s="24">
        <f t="shared" si="11"/>
        <v>178</v>
      </c>
      <c r="B224" s="22" t="s">
        <v>301</v>
      </c>
      <c r="C224" s="149"/>
      <c r="D224" s="11">
        <v>10.65</v>
      </c>
      <c r="E224" s="22"/>
      <c r="F224" s="22" t="s">
        <v>309</v>
      </c>
      <c r="G224" s="22"/>
    </row>
    <row r="225" spans="1:7" ht="29.25" customHeight="1">
      <c r="A225" s="24">
        <f t="shared" si="11"/>
        <v>179</v>
      </c>
      <c r="B225" s="22" t="s">
        <v>302</v>
      </c>
      <c r="C225" s="149"/>
      <c r="D225" s="11">
        <v>17.25</v>
      </c>
      <c r="E225" s="22"/>
      <c r="F225" s="22" t="s">
        <v>321</v>
      </c>
      <c r="G225" s="22"/>
    </row>
    <row r="226" spans="1:7" ht="23.25" customHeight="1">
      <c r="A226" s="24">
        <f t="shared" si="11"/>
        <v>180</v>
      </c>
      <c r="B226" s="22" t="s">
        <v>64</v>
      </c>
      <c r="C226" s="149"/>
      <c r="D226" s="11">
        <v>5.5</v>
      </c>
      <c r="E226" s="22"/>
      <c r="F226" s="22" t="s">
        <v>309</v>
      </c>
      <c r="G226" s="22"/>
    </row>
    <row r="227" spans="1:7" ht="23.25" customHeight="1">
      <c r="A227" s="24">
        <f t="shared" si="11"/>
        <v>181</v>
      </c>
      <c r="B227" s="22" t="s">
        <v>303</v>
      </c>
      <c r="C227" s="150"/>
      <c r="D227" s="11">
        <v>39.85</v>
      </c>
      <c r="E227" s="22"/>
      <c r="F227" s="22" t="s">
        <v>309</v>
      </c>
      <c r="G227" s="22"/>
    </row>
    <row r="228" spans="1:7" ht="13.5">
      <c r="A228" s="23"/>
      <c r="B228" s="12" t="s">
        <v>174</v>
      </c>
      <c r="C228" s="22"/>
      <c r="D228" s="13">
        <f>SUM(D220:D227)</f>
        <v>103.15</v>
      </c>
      <c r="E228" s="22"/>
      <c r="F228" s="22"/>
      <c r="G228" s="22"/>
    </row>
    <row r="229" spans="1:7" ht="13.5">
      <c r="A229" s="24"/>
      <c r="B229" s="12" t="s">
        <v>175</v>
      </c>
      <c r="C229" s="22"/>
      <c r="D229" s="13">
        <f>D11+D19+D28+D44+D47+D52+D66+D72+D78+D86+D103+D95+D121+D138+D144+D168+D180+D228+D218+D187+D200+D156</f>
        <v>1617.0900000000001</v>
      </c>
      <c r="E229" s="22"/>
      <c r="F229" s="22"/>
      <c r="G229" s="22"/>
    </row>
  </sheetData>
  <sheetProtection/>
  <mergeCells count="56">
    <mergeCell ref="A1:G1"/>
    <mergeCell ref="A2:A3"/>
    <mergeCell ref="B2:B3"/>
    <mergeCell ref="C2:C3"/>
    <mergeCell ref="E2:E3"/>
    <mergeCell ref="F2:F3"/>
    <mergeCell ref="G2:G3"/>
    <mergeCell ref="D2:D3"/>
    <mergeCell ref="A4:G4"/>
    <mergeCell ref="C5:C10"/>
    <mergeCell ref="A12:G12"/>
    <mergeCell ref="C13:C18"/>
    <mergeCell ref="A20:G20"/>
    <mergeCell ref="C21:C27"/>
    <mergeCell ref="A29:G29"/>
    <mergeCell ref="C30:C35"/>
    <mergeCell ref="C36:C43"/>
    <mergeCell ref="A45:G45"/>
    <mergeCell ref="A48:G48"/>
    <mergeCell ref="C49:C51"/>
    <mergeCell ref="A53:G53"/>
    <mergeCell ref="C54:C65"/>
    <mergeCell ref="A67:G67"/>
    <mergeCell ref="C68:C71"/>
    <mergeCell ref="A73:G73"/>
    <mergeCell ref="C74:C77"/>
    <mergeCell ref="C140:C143"/>
    <mergeCell ref="A157:G157"/>
    <mergeCell ref="C158:C161"/>
    <mergeCell ref="A79:G79"/>
    <mergeCell ref="C80:C85"/>
    <mergeCell ref="A87:G87"/>
    <mergeCell ref="C88:C94"/>
    <mergeCell ref="A96:G96"/>
    <mergeCell ref="C97:C102"/>
    <mergeCell ref="A201:G201"/>
    <mergeCell ref="C189:C199"/>
    <mergeCell ref="C182:C186"/>
    <mergeCell ref="A104:G104"/>
    <mergeCell ref="A122:G122"/>
    <mergeCell ref="C105:C118"/>
    <mergeCell ref="C119:C120"/>
    <mergeCell ref="C123:C137"/>
    <mergeCell ref="C170:C179"/>
    <mergeCell ref="A139:G139"/>
    <mergeCell ref="C162:C167"/>
    <mergeCell ref="A169:G169"/>
    <mergeCell ref="C202:C205"/>
    <mergeCell ref="C206:C217"/>
    <mergeCell ref="A219:G219"/>
    <mergeCell ref="C220:C227"/>
    <mergeCell ref="A181:G181"/>
    <mergeCell ref="A188:G188"/>
  </mergeCells>
  <printOptions/>
  <pageMargins left="0.7" right="0.7" top="0.5" bottom="0.75" header="0.3" footer="0.3"/>
  <pageSetup horizontalDpi="600" verticalDpi="600" orientation="landscape" paperSize="9" r:id="rId2"/>
  <headerFooter>
    <oddHeader>&amp;R&amp;P</oddHeader>
    <oddFooter>&amp;L&amp;6&amp;Z&amp;F</oddFooter>
  </headerFooter>
  <rowBreaks count="8" manualBreakCount="8">
    <brk id="44" max="255" man="1"/>
    <brk id="66" max="255" man="1"/>
    <brk id="86" max="255" man="1"/>
    <brk id="103" max="255" man="1"/>
    <brk id="156" max="255" man="1"/>
    <brk id="168" max="255" man="1"/>
    <brk id="187" max="255" man="1"/>
    <brk id="21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8"/>
  <sheetViews>
    <sheetView view="pageBreakPreview" zoomScale="60" zoomScalePageLayoutView="0" workbookViewId="0" topLeftCell="A1">
      <selection activeCell="H2" sqref="A2:IV2"/>
    </sheetView>
  </sheetViews>
  <sheetFormatPr defaultColWidth="9.140625" defaultRowHeight="15"/>
  <cols>
    <col min="1" max="1" width="4.8515625" style="19" customWidth="1"/>
    <col min="2" max="2" width="29.57421875" style="20" customWidth="1"/>
    <col min="3" max="3" width="22.28125" style="17" customWidth="1"/>
    <col min="4" max="4" width="11.140625" style="21" customWidth="1"/>
    <col min="5" max="5" width="13.00390625" style="17" customWidth="1"/>
    <col min="6" max="6" width="28.140625" style="17" customWidth="1"/>
    <col min="7" max="7" width="14.140625" style="17" customWidth="1"/>
    <col min="8" max="16384" width="9.140625" style="17" customWidth="1"/>
  </cols>
  <sheetData>
    <row r="1" spans="1:7" ht="22.5" customHeight="1">
      <c r="A1" s="161" t="s">
        <v>183</v>
      </c>
      <c r="B1" s="161"/>
      <c r="C1" s="161"/>
      <c r="D1" s="161"/>
      <c r="E1" s="161"/>
      <c r="F1" s="161"/>
      <c r="G1" s="161"/>
    </row>
    <row r="2" spans="1:7" s="19" customFormat="1" ht="14.25" customHeight="1">
      <c r="A2" s="155" t="s">
        <v>151</v>
      </c>
      <c r="B2" s="155" t="s">
        <v>179</v>
      </c>
      <c r="C2" s="156" t="s">
        <v>199</v>
      </c>
      <c r="D2" s="159" t="s">
        <v>325</v>
      </c>
      <c r="E2" s="155" t="s">
        <v>182</v>
      </c>
      <c r="F2" s="155" t="s">
        <v>180</v>
      </c>
      <c r="G2" s="158" t="s">
        <v>305</v>
      </c>
    </row>
    <row r="3" spans="1:7" s="18" customFormat="1" ht="51" customHeight="1">
      <c r="A3" s="155"/>
      <c r="B3" s="155"/>
      <c r="C3" s="157"/>
      <c r="D3" s="160"/>
      <c r="E3" s="155"/>
      <c r="F3" s="155"/>
      <c r="G3" s="158"/>
    </row>
    <row r="4" spans="1:7" ht="15" customHeight="1">
      <c r="A4" s="158" t="s">
        <v>152</v>
      </c>
      <c r="B4" s="158"/>
      <c r="C4" s="158"/>
      <c r="D4" s="158"/>
      <c r="E4" s="158"/>
      <c r="F4" s="158"/>
      <c r="G4" s="22"/>
    </row>
    <row r="5" spans="1:7" ht="18" customHeight="1">
      <c r="A5" s="25">
        <v>1</v>
      </c>
      <c r="B5" s="22" t="s">
        <v>19</v>
      </c>
      <c r="C5" s="148" t="s">
        <v>177</v>
      </c>
      <c r="D5" s="11">
        <v>0.489</v>
      </c>
      <c r="E5" s="22"/>
      <c r="F5" s="22"/>
      <c r="G5" s="22"/>
    </row>
    <row r="6" spans="1:7" ht="18" customHeight="1">
      <c r="A6" s="25">
        <f aca="true" t="shared" si="0" ref="A6:A14">A5+1</f>
        <v>2</v>
      </c>
      <c r="B6" s="22" t="s">
        <v>20</v>
      </c>
      <c r="C6" s="149"/>
      <c r="D6" s="11">
        <v>0.281</v>
      </c>
      <c r="E6" s="22"/>
      <c r="F6" s="22"/>
      <c r="G6" s="22"/>
    </row>
    <row r="7" spans="1:7" ht="18" customHeight="1">
      <c r="A7" s="25">
        <f t="shared" si="0"/>
        <v>3</v>
      </c>
      <c r="B7" s="22" t="s">
        <v>21</v>
      </c>
      <c r="C7" s="149"/>
      <c r="D7" s="11">
        <v>0.873</v>
      </c>
      <c r="E7" s="22"/>
      <c r="F7" s="22"/>
      <c r="G7" s="22"/>
    </row>
    <row r="8" spans="1:7" ht="18" customHeight="1">
      <c r="A8" s="25">
        <f t="shared" si="0"/>
        <v>4</v>
      </c>
      <c r="B8" s="22" t="s">
        <v>22</v>
      </c>
      <c r="C8" s="149"/>
      <c r="D8" s="11">
        <v>0.905</v>
      </c>
      <c r="E8" s="22"/>
      <c r="F8" s="22"/>
      <c r="G8" s="22"/>
    </row>
    <row r="9" spans="1:7" ht="18" customHeight="1">
      <c r="A9" s="25">
        <f t="shared" si="0"/>
        <v>5</v>
      </c>
      <c r="B9" s="22" t="s">
        <v>23</v>
      </c>
      <c r="C9" s="149"/>
      <c r="D9" s="11">
        <v>0.513</v>
      </c>
      <c r="E9" s="22"/>
      <c r="F9" s="22"/>
      <c r="G9" s="22"/>
    </row>
    <row r="10" spans="1:7" ht="18" customHeight="1">
      <c r="A10" s="25">
        <f t="shared" si="0"/>
        <v>6</v>
      </c>
      <c r="B10" s="22" t="s">
        <v>207</v>
      </c>
      <c r="C10" s="149"/>
      <c r="D10" s="11">
        <v>3.679</v>
      </c>
      <c r="E10" s="22"/>
      <c r="F10" s="22"/>
      <c r="G10" s="22"/>
    </row>
    <row r="11" spans="1:7" ht="18" customHeight="1">
      <c r="A11" s="25">
        <f t="shared" si="0"/>
        <v>7</v>
      </c>
      <c r="B11" s="22" t="s">
        <v>18</v>
      </c>
      <c r="C11" s="149"/>
      <c r="D11" s="11">
        <v>2.239</v>
      </c>
      <c r="E11" s="22"/>
      <c r="F11" s="22"/>
      <c r="G11" s="22"/>
    </row>
    <row r="12" spans="1:7" ht="18" customHeight="1">
      <c r="A12" s="25">
        <f t="shared" si="0"/>
        <v>8</v>
      </c>
      <c r="B12" s="22" t="s">
        <v>139</v>
      </c>
      <c r="C12" s="149"/>
      <c r="D12" s="11">
        <v>0.232</v>
      </c>
      <c r="E12" s="22"/>
      <c r="F12" s="22"/>
      <c r="G12" s="22"/>
    </row>
    <row r="13" spans="1:7" ht="18" customHeight="1">
      <c r="A13" s="25">
        <f t="shared" si="0"/>
        <v>9</v>
      </c>
      <c r="B13" s="22" t="s">
        <v>116</v>
      </c>
      <c r="C13" s="149"/>
      <c r="D13" s="11">
        <v>0.297</v>
      </c>
      <c r="E13" s="22"/>
      <c r="F13" s="22"/>
      <c r="G13" s="22"/>
    </row>
    <row r="14" spans="1:7" ht="18" customHeight="1">
      <c r="A14" s="25">
        <f t="shared" si="0"/>
        <v>10</v>
      </c>
      <c r="B14" s="22" t="s">
        <v>140</v>
      </c>
      <c r="C14" s="150"/>
      <c r="D14" s="11">
        <v>3.038</v>
      </c>
      <c r="E14" s="22"/>
      <c r="F14" s="22"/>
      <c r="G14" s="22"/>
    </row>
    <row r="15" spans="1:7" ht="13.5">
      <c r="A15" s="26"/>
      <c r="B15" s="12" t="s">
        <v>174</v>
      </c>
      <c r="C15" s="12"/>
      <c r="D15" s="13">
        <f>SUM(D5:D14)</f>
        <v>12.546</v>
      </c>
      <c r="E15" s="22"/>
      <c r="F15" s="22"/>
      <c r="G15" s="22"/>
    </row>
    <row r="16" spans="1:7" ht="13.5">
      <c r="A16" s="158" t="s">
        <v>153</v>
      </c>
      <c r="B16" s="158"/>
      <c r="C16" s="158"/>
      <c r="D16" s="158"/>
      <c r="E16" s="158"/>
      <c r="F16" s="158"/>
      <c r="G16" s="22"/>
    </row>
    <row r="17" spans="1:7" ht="16.5" customHeight="1">
      <c r="A17" s="25">
        <f>A14+1</f>
        <v>11</v>
      </c>
      <c r="B17" s="22" t="s">
        <v>208</v>
      </c>
      <c r="C17" s="148" t="s">
        <v>177</v>
      </c>
      <c r="D17" s="11">
        <v>6.297</v>
      </c>
      <c r="E17" s="22"/>
      <c r="F17" s="22"/>
      <c r="G17" s="22"/>
    </row>
    <row r="18" spans="1:7" ht="16.5" customHeight="1">
      <c r="A18" s="25">
        <f aca="true" t="shared" si="1" ref="A18:A24">+A17+1</f>
        <v>12</v>
      </c>
      <c r="B18" s="22" t="s">
        <v>209</v>
      </c>
      <c r="C18" s="149"/>
      <c r="D18" s="11">
        <v>0.06</v>
      </c>
      <c r="E18" s="22"/>
      <c r="F18" s="22"/>
      <c r="G18" s="22"/>
    </row>
    <row r="19" spans="1:7" ht="13.5">
      <c r="A19" s="25">
        <f t="shared" si="1"/>
        <v>13</v>
      </c>
      <c r="B19" s="22" t="s">
        <v>210</v>
      </c>
      <c r="C19" s="149"/>
      <c r="D19" s="11">
        <v>5.272</v>
      </c>
      <c r="E19" s="22"/>
      <c r="F19" s="22"/>
      <c r="G19" s="22"/>
    </row>
    <row r="20" spans="1:7" ht="16.5" customHeight="1">
      <c r="A20" s="25">
        <f t="shared" si="1"/>
        <v>14</v>
      </c>
      <c r="B20" s="22" t="s">
        <v>25</v>
      </c>
      <c r="C20" s="149"/>
      <c r="D20" s="11">
        <v>2.248</v>
      </c>
      <c r="E20" s="22"/>
      <c r="F20" s="22"/>
      <c r="G20" s="22"/>
    </row>
    <row r="21" spans="1:7" ht="16.5" customHeight="1">
      <c r="A21" s="25">
        <f t="shared" si="1"/>
        <v>15</v>
      </c>
      <c r="B21" s="22" t="s">
        <v>211</v>
      </c>
      <c r="C21" s="149"/>
      <c r="D21" s="11">
        <v>6.979</v>
      </c>
      <c r="E21" s="22"/>
      <c r="F21" s="22"/>
      <c r="G21" s="22"/>
    </row>
    <row r="22" spans="1:7" ht="16.5" customHeight="1">
      <c r="A22" s="25">
        <f t="shared" si="1"/>
        <v>16</v>
      </c>
      <c r="B22" s="22" t="s">
        <v>212</v>
      </c>
      <c r="C22" s="149"/>
      <c r="D22" s="11">
        <v>0.112</v>
      </c>
      <c r="E22" s="22"/>
      <c r="F22" s="22"/>
      <c r="G22" s="22"/>
    </row>
    <row r="23" spans="1:7" ht="16.5" customHeight="1">
      <c r="A23" s="25">
        <f t="shared" si="1"/>
        <v>17</v>
      </c>
      <c r="B23" s="22" t="s">
        <v>104</v>
      </c>
      <c r="C23" s="149"/>
      <c r="D23" s="11">
        <v>4.782</v>
      </c>
      <c r="E23" s="22"/>
      <c r="F23" s="22"/>
      <c r="G23" s="22"/>
    </row>
    <row r="24" spans="1:7" ht="16.5" customHeight="1">
      <c r="A24" s="25">
        <f t="shared" si="1"/>
        <v>18</v>
      </c>
      <c r="B24" s="22" t="s">
        <v>24</v>
      </c>
      <c r="C24" s="150"/>
      <c r="D24" s="11">
        <v>4.782</v>
      </c>
      <c r="E24" s="22"/>
      <c r="F24" s="22"/>
      <c r="G24" s="22"/>
    </row>
    <row r="25" spans="1:7" ht="14.25">
      <c r="A25" s="26"/>
      <c r="B25" s="12" t="s">
        <v>174</v>
      </c>
      <c r="C25" s="15"/>
      <c r="D25" s="13">
        <f>SUM(D17:D24)</f>
        <v>30.531999999999996</v>
      </c>
      <c r="E25" s="22"/>
      <c r="F25" s="22"/>
      <c r="G25" s="22"/>
    </row>
    <row r="26" spans="1:7" ht="13.5">
      <c r="A26" s="158" t="s">
        <v>154</v>
      </c>
      <c r="B26" s="158"/>
      <c r="C26" s="158"/>
      <c r="D26" s="158"/>
      <c r="E26" s="158"/>
      <c r="F26" s="158"/>
      <c r="G26" s="22"/>
    </row>
    <row r="27" spans="1:7" ht="17.25" customHeight="1">
      <c r="A27" s="25">
        <f>A24+1</f>
        <v>19</v>
      </c>
      <c r="B27" s="22" t="s">
        <v>5</v>
      </c>
      <c r="C27" s="148" t="s">
        <v>177</v>
      </c>
      <c r="D27" s="11">
        <v>2.278</v>
      </c>
      <c r="E27" s="22"/>
      <c r="F27" s="22"/>
      <c r="G27" s="22"/>
    </row>
    <row r="28" spans="1:7" ht="17.25" customHeight="1">
      <c r="A28" s="25">
        <f>A27+1</f>
        <v>20</v>
      </c>
      <c r="B28" s="22" t="s">
        <v>6</v>
      </c>
      <c r="C28" s="149"/>
      <c r="D28" s="11">
        <v>0.172</v>
      </c>
      <c r="E28" s="22"/>
      <c r="F28" s="22"/>
      <c r="G28" s="22"/>
    </row>
    <row r="29" spans="1:7" ht="17.25" customHeight="1">
      <c r="A29" s="25">
        <f aca="true" t="shared" si="2" ref="A29:A37">A28+1</f>
        <v>21</v>
      </c>
      <c r="B29" s="22" t="s">
        <v>213</v>
      </c>
      <c r="C29" s="149"/>
      <c r="D29" s="11">
        <v>2.432</v>
      </c>
      <c r="E29" s="22"/>
      <c r="F29" s="22"/>
      <c r="G29" s="22"/>
    </row>
    <row r="30" spans="1:7" ht="17.25" customHeight="1">
      <c r="A30" s="25">
        <f t="shared" si="2"/>
        <v>22</v>
      </c>
      <c r="B30" s="22" t="s">
        <v>214</v>
      </c>
      <c r="C30" s="149"/>
      <c r="D30" s="11">
        <v>3.372</v>
      </c>
      <c r="E30" s="22"/>
      <c r="F30" s="22"/>
      <c r="G30" s="22"/>
    </row>
    <row r="31" spans="1:7" ht="17.25" customHeight="1">
      <c r="A31" s="25">
        <f t="shared" si="2"/>
        <v>23</v>
      </c>
      <c r="B31" s="22" t="s">
        <v>8</v>
      </c>
      <c r="C31" s="149"/>
      <c r="D31" s="11">
        <v>1.784</v>
      </c>
      <c r="E31" s="22"/>
      <c r="F31" s="22"/>
      <c r="G31" s="22"/>
    </row>
    <row r="32" spans="1:7" ht="17.25" customHeight="1">
      <c r="A32" s="25">
        <f t="shared" si="2"/>
        <v>24</v>
      </c>
      <c r="B32" s="22" t="s">
        <v>216</v>
      </c>
      <c r="C32" s="149"/>
      <c r="D32" s="11">
        <v>2.224</v>
      </c>
      <c r="E32" s="22"/>
      <c r="F32" s="22"/>
      <c r="G32" s="22"/>
    </row>
    <row r="33" spans="1:7" ht="17.25" customHeight="1">
      <c r="A33" s="25">
        <f t="shared" si="2"/>
        <v>25</v>
      </c>
      <c r="B33" s="22" t="s">
        <v>10</v>
      </c>
      <c r="C33" s="149"/>
      <c r="D33" s="11">
        <v>2.52</v>
      </c>
      <c r="E33" s="22"/>
      <c r="F33" s="22"/>
      <c r="G33" s="22"/>
    </row>
    <row r="34" spans="1:7" ht="17.25" customHeight="1">
      <c r="A34" s="25">
        <f t="shared" si="2"/>
        <v>26</v>
      </c>
      <c r="B34" s="22" t="s">
        <v>3</v>
      </c>
      <c r="C34" s="149"/>
      <c r="D34" s="11">
        <v>4.6</v>
      </c>
      <c r="E34" s="22"/>
      <c r="F34" s="22"/>
      <c r="G34" s="22"/>
    </row>
    <row r="35" spans="1:7" ht="17.25" customHeight="1">
      <c r="A35" s="25">
        <f t="shared" si="2"/>
        <v>27</v>
      </c>
      <c r="B35" s="22" t="s">
        <v>4</v>
      </c>
      <c r="C35" s="149"/>
      <c r="D35" s="11">
        <v>0.892</v>
      </c>
      <c r="E35" s="22"/>
      <c r="F35" s="22"/>
      <c r="G35" s="22"/>
    </row>
    <row r="36" spans="1:7" ht="17.25" customHeight="1">
      <c r="A36" s="25">
        <f t="shared" si="2"/>
        <v>28</v>
      </c>
      <c r="B36" s="22" t="s">
        <v>7</v>
      </c>
      <c r="C36" s="149"/>
      <c r="D36" s="11">
        <v>1.742</v>
      </c>
      <c r="E36" s="22"/>
      <c r="F36" s="22"/>
      <c r="G36" s="22"/>
    </row>
    <row r="37" spans="1:7" ht="17.25" customHeight="1">
      <c r="A37" s="25">
        <f t="shared" si="2"/>
        <v>29</v>
      </c>
      <c r="B37" s="22" t="s">
        <v>9</v>
      </c>
      <c r="C37" s="150"/>
      <c r="D37" s="11">
        <v>0.12</v>
      </c>
      <c r="E37" s="22"/>
      <c r="F37" s="22"/>
      <c r="G37" s="22"/>
    </row>
    <row r="38" spans="1:7" ht="13.5">
      <c r="A38" s="25"/>
      <c r="B38" s="12" t="s">
        <v>174</v>
      </c>
      <c r="C38" s="22"/>
      <c r="D38" s="13">
        <f>SUM(D27:D37)</f>
        <v>22.136</v>
      </c>
      <c r="E38" s="22"/>
      <c r="F38" s="22"/>
      <c r="G38" s="22"/>
    </row>
    <row r="39" spans="1:7" ht="13.5">
      <c r="A39" s="158" t="s">
        <v>155</v>
      </c>
      <c r="B39" s="158"/>
      <c r="C39" s="158"/>
      <c r="D39" s="158"/>
      <c r="E39" s="158"/>
      <c r="F39" s="158"/>
      <c r="G39" s="22"/>
    </row>
    <row r="40" spans="1:7" ht="13.5">
      <c r="A40" s="25">
        <v>30</v>
      </c>
      <c r="B40" s="22" t="s">
        <v>26</v>
      </c>
      <c r="C40" s="148"/>
      <c r="D40" s="11">
        <v>3.117</v>
      </c>
      <c r="E40" s="22"/>
      <c r="F40" s="22"/>
      <c r="G40" s="22"/>
    </row>
    <row r="41" spans="1:7" ht="13.5">
      <c r="A41" s="25">
        <f aca="true" t="shared" si="3" ref="A41:A49">+A40+1</f>
        <v>31</v>
      </c>
      <c r="B41" s="22" t="s">
        <v>101</v>
      </c>
      <c r="C41" s="149"/>
      <c r="D41" s="11">
        <v>4.811</v>
      </c>
      <c r="E41" s="22"/>
      <c r="F41" s="22"/>
      <c r="G41" s="22"/>
    </row>
    <row r="42" spans="1:7" ht="13.5">
      <c r="A42" s="25">
        <f t="shared" si="3"/>
        <v>32</v>
      </c>
      <c r="B42" s="22" t="s">
        <v>217</v>
      </c>
      <c r="C42" s="149"/>
      <c r="D42" s="11">
        <v>4.57</v>
      </c>
      <c r="E42" s="22"/>
      <c r="F42" s="22"/>
      <c r="G42" s="22"/>
    </row>
    <row r="43" spans="1:7" ht="13.5">
      <c r="A43" s="25">
        <f t="shared" si="3"/>
        <v>33</v>
      </c>
      <c r="B43" s="22" t="s">
        <v>28</v>
      </c>
      <c r="C43" s="150"/>
      <c r="D43" s="11">
        <v>0.12</v>
      </c>
      <c r="E43" s="22"/>
      <c r="F43" s="22"/>
      <c r="G43" s="22"/>
    </row>
    <row r="44" spans="1:7" ht="14.25" customHeight="1">
      <c r="A44" s="25">
        <f t="shared" si="3"/>
        <v>34</v>
      </c>
      <c r="B44" s="22" t="s">
        <v>102</v>
      </c>
      <c r="C44" s="148" t="s">
        <v>177</v>
      </c>
      <c r="D44" s="11">
        <v>0.156</v>
      </c>
      <c r="E44" s="22"/>
      <c r="F44" s="22"/>
      <c r="G44" s="22"/>
    </row>
    <row r="45" spans="1:7" ht="28.5" customHeight="1">
      <c r="A45" s="25">
        <f t="shared" si="3"/>
        <v>35</v>
      </c>
      <c r="B45" s="22" t="s">
        <v>29</v>
      </c>
      <c r="C45" s="149"/>
      <c r="D45" s="11">
        <v>2.571</v>
      </c>
      <c r="E45" s="22"/>
      <c r="F45" s="22"/>
      <c r="G45" s="22"/>
    </row>
    <row r="46" spans="1:7" ht="13.5">
      <c r="A46" s="25">
        <f t="shared" si="3"/>
        <v>36</v>
      </c>
      <c r="B46" s="22" t="s">
        <v>218</v>
      </c>
      <c r="C46" s="149"/>
      <c r="D46" s="11">
        <v>1.25</v>
      </c>
      <c r="E46" s="22"/>
      <c r="F46" s="22"/>
      <c r="G46" s="22"/>
    </row>
    <row r="47" spans="1:7" ht="13.5">
      <c r="A47" s="25">
        <f t="shared" si="3"/>
        <v>37</v>
      </c>
      <c r="B47" s="22" t="s">
        <v>30</v>
      </c>
      <c r="C47" s="149"/>
      <c r="D47" s="11">
        <v>0.06</v>
      </c>
      <c r="E47" s="22"/>
      <c r="F47" s="22"/>
      <c r="G47" s="22"/>
    </row>
    <row r="48" spans="1:7" ht="20.25" customHeight="1">
      <c r="A48" s="25">
        <f t="shared" si="3"/>
        <v>38</v>
      </c>
      <c r="B48" s="22" t="s">
        <v>142</v>
      </c>
      <c r="C48" s="149"/>
      <c r="D48" s="11">
        <v>4.601</v>
      </c>
      <c r="E48" s="22"/>
      <c r="F48" s="22"/>
      <c r="G48" s="22"/>
    </row>
    <row r="49" spans="1:7" ht="20.25" customHeight="1">
      <c r="A49" s="25">
        <f t="shared" si="3"/>
        <v>39</v>
      </c>
      <c r="B49" s="22" t="s">
        <v>143</v>
      </c>
      <c r="C49" s="150"/>
      <c r="D49" s="11">
        <v>4.601</v>
      </c>
      <c r="E49" s="22"/>
      <c r="F49" s="22"/>
      <c r="G49" s="22"/>
    </row>
    <row r="50" spans="1:7" ht="13.5">
      <c r="A50" s="25"/>
      <c r="B50" s="12" t="s">
        <v>174</v>
      </c>
      <c r="C50" s="22"/>
      <c r="D50" s="13">
        <f>SUM(D40:D49)</f>
        <v>25.856999999999996</v>
      </c>
      <c r="E50" s="22"/>
      <c r="F50" s="22"/>
      <c r="G50" s="22"/>
    </row>
    <row r="51" spans="1:7" ht="13.5">
      <c r="A51" s="158" t="s">
        <v>156</v>
      </c>
      <c r="B51" s="158"/>
      <c r="C51" s="158"/>
      <c r="D51" s="158"/>
      <c r="E51" s="158"/>
      <c r="F51" s="158"/>
      <c r="G51" s="22"/>
    </row>
    <row r="52" spans="1:7" ht="18.75" customHeight="1">
      <c r="A52" s="25">
        <f>A49+1</f>
        <v>40</v>
      </c>
      <c r="B52" s="22" t="s">
        <v>126</v>
      </c>
      <c r="C52" s="148" t="s">
        <v>177</v>
      </c>
      <c r="D52" s="11">
        <v>1.616</v>
      </c>
      <c r="E52" s="22"/>
      <c r="F52" s="22"/>
      <c r="G52" s="22"/>
    </row>
    <row r="53" spans="1:7" ht="18.75" customHeight="1">
      <c r="A53" s="25">
        <f>A52+1</f>
        <v>41</v>
      </c>
      <c r="B53" s="22" t="s">
        <v>134</v>
      </c>
      <c r="C53" s="149"/>
      <c r="D53" s="11">
        <v>0.138</v>
      </c>
      <c r="E53" s="22"/>
      <c r="F53" s="22"/>
      <c r="G53" s="22"/>
    </row>
    <row r="54" spans="1:7" ht="18.75" customHeight="1">
      <c r="A54" s="25">
        <f aca="true" t="shared" si="4" ref="A54:A62">A53+1</f>
        <v>42</v>
      </c>
      <c r="B54" s="22" t="s">
        <v>118</v>
      </c>
      <c r="C54" s="149"/>
      <c r="D54" s="11">
        <v>6.931</v>
      </c>
      <c r="E54" s="22"/>
      <c r="F54" s="22"/>
      <c r="G54" s="22"/>
    </row>
    <row r="55" spans="1:7" ht="18.75" customHeight="1">
      <c r="A55" s="25">
        <f t="shared" si="4"/>
        <v>43</v>
      </c>
      <c r="B55" s="22" t="s">
        <v>119</v>
      </c>
      <c r="C55" s="149"/>
      <c r="D55" s="11">
        <v>6.171</v>
      </c>
      <c r="E55" s="22"/>
      <c r="F55" s="22"/>
      <c r="G55" s="22"/>
    </row>
    <row r="56" spans="1:7" ht="18.75" customHeight="1">
      <c r="A56" s="25">
        <f t="shared" si="4"/>
        <v>44</v>
      </c>
      <c r="B56" s="22" t="s">
        <v>120</v>
      </c>
      <c r="C56" s="149"/>
      <c r="D56" s="11">
        <v>2.032</v>
      </c>
      <c r="E56" s="22"/>
      <c r="F56" s="22"/>
      <c r="G56" s="22"/>
    </row>
    <row r="57" spans="1:7" ht="18.75" customHeight="1">
      <c r="A57" s="25">
        <f t="shared" si="4"/>
        <v>45</v>
      </c>
      <c r="B57" s="22" t="s">
        <v>121</v>
      </c>
      <c r="C57" s="149"/>
      <c r="D57" s="11">
        <v>1.75</v>
      </c>
      <c r="E57" s="22"/>
      <c r="F57" s="22"/>
      <c r="G57" s="22"/>
    </row>
    <row r="58" spans="1:7" ht="18.75" customHeight="1">
      <c r="A58" s="25">
        <f t="shared" si="4"/>
        <v>46</v>
      </c>
      <c r="B58" s="22" t="s">
        <v>122</v>
      </c>
      <c r="C58" s="150"/>
      <c r="D58" s="11">
        <v>3.612</v>
      </c>
      <c r="E58" s="22"/>
      <c r="F58" s="22"/>
      <c r="G58" s="22"/>
    </row>
    <row r="59" spans="1:7" ht="18.75" customHeight="1">
      <c r="A59" s="25">
        <f t="shared" si="4"/>
        <v>47</v>
      </c>
      <c r="B59" s="22" t="s">
        <v>123</v>
      </c>
      <c r="C59" s="148" t="s">
        <v>177</v>
      </c>
      <c r="D59" s="11">
        <v>2.11</v>
      </c>
      <c r="E59" s="22"/>
      <c r="F59" s="22"/>
      <c r="G59" s="22"/>
    </row>
    <row r="60" spans="1:7" ht="25.5" customHeight="1">
      <c r="A60" s="25">
        <f t="shared" si="4"/>
        <v>48</v>
      </c>
      <c r="B60" s="22" t="s">
        <v>124</v>
      </c>
      <c r="C60" s="149"/>
      <c r="D60" s="11">
        <v>3.56</v>
      </c>
      <c r="E60" s="22"/>
      <c r="F60" s="22"/>
      <c r="G60" s="22"/>
    </row>
    <row r="61" spans="1:7" ht="25.5" customHeight="1">
      <c r="A61" s="25">
        <f t="shared" si="4"/>
        <v>49</v>
      </c>
      <c r="B61" s="22" t="s">
        <v>125</v>
      </c>
      <c r="C61" s="149"/>
      <c r="D61" s="11">
        <v>6.171</v>
      </c>
      <c r="E61" s="22"/>
      <c r="F61" s="22"/>
      <c r="G61" s="22"/>
    </row>
    <row r="62" spans="1:7" ht="25.5" customHeight="1">
      <c r="A62" s="25">
        <f t="shared" si="4"/>
        <v>50</v>
      </c>
      <c r="B62" s="22" t="s">
        <v>127</v>
      </c>
      <c r="C62" s="150"/>
      <c r="D62" s="11">
        <v>1.915</v>
      </c>
      <c r="E62" s="22"/>
      <c r="F62" s="22"/>
      <c r="G62" s="22"/>
    </row>
    <row r="63" spans="1:7" ht="13.5">
      <c r="A63" s="26"/>
      <c r="B63" s="12" t="s">
        <v>174</v>
      </c>
      <c r="C63" s="22"/>
      <c r="D63" s="13">
        <f>SUM(D52:D62)</f>
        <v>36.006</v>
      </c>
      <c r="E63" s="22"/>
      <c r="F63" s="22"/>
      <c r="G63" s="22"/>
    </row>
    <row r="64" spans="1:7" ht="13.5">
      <c r="A64" s="158" t="s">
        <v>157</v>
      </c>
      <c r="B64" s="158"/>
      <c r="C64" s="158"/>
      <c r="D64" s="158"/>
      <c r="E64" s="158"/>
      <c r="F64" s="158"/>
      <c r="G64" s="22"/>
    </row>
    <row r="65" spans="1:7" ht="21.75" customHeight="1">
      <c r="A65" s="25">
        <f>A62+1</f>
        <v>51</v>
      </c>
      <c r="B65" s="22" t="s">
        <v>93</v>
      </c>
      <c r="C65" s="148"/>
      <c r="D65" s="11">
        <v>4.079</v>
      </c>
      <c r="E65" s="22"/>
      <c r="F65" s="22"/>
      <c r="G65" s="22"/>
    </row>
    <row r="66" spans="1:7" ht="21.75" customHeight="1">
      <c r="A66" s="25">
        <f>A65+1</f>
        <v>52</v>
      </c>
      <c r="B66" s="22" t="s">
        <v>220</v>
      </c>
      <c r="C66" s="149"/>
      <c r="D66" s="11">
        <v>5.937</v>
      </c>
      <c r="E66" s="22"/>
      <c r="F66" s="22"/>
      <c r="G66" s="22"/>
    </row>
    <row r="67" spans="1:7" ht="21.75" customHeight="1">
      <c r="A67" s="25">
        <f>A66+1</f>
        <v>53</v>
      </c>
      <c r="B67" s="22" t="s">
        <v>94</v>
      </c>
      <c r="C67" s="149"/>
      <c r="D67" s="11">
        <v>0.24</v>
      </c>
      <c r="E67" s="22"/>
      <c r="F67" s="22"/>
      <c r="G67" s="22"/>
    </row>
    <row r="68" spans="1:7" ht="21.75" customHeight="1">
      <c r="A68" s="25">
        <f>A67+1</f>
        <v>54</v>
      </c>
      <c r="B68" s="22" t="s">
        <v>95</v>
      </c>
      <c r="C68" s="149"/>
      <c r="D68" s="11">
        <v>0.768</v>
      </c>
      <c r="E68" s="22"/>
      <c r="F68" s="22"/>
      <c r="G68" s="22"/>
    </row>
    <row r="69" spans="1:7" ht="21.75" customHeight="1">
      <c r="A69" s="25">
        <f>A68+1</f>
        <v>55</v>
      </c>
      <c r="B69" s="22" t="s">
        <v>96</v>
      </c>
      <c r="C69" s="149"/>
      <c r="D69" s="11">
        <v>2.945</v>
      </c>
      <c r="E69" s="22"/>
      <c r="F69" s="22"/>
      <c r="G69" s="22"/>
    </row>
    <row r="70" spans="1:7" ht="21.75" customHeight="1">
      <c r="A70" s="25">
        <f>A69+1</f>
        <v>56</v>
      </c>
      <c r="B70" s="22" t="s">
        <v>97</v>
      </c>
      <c r="C70" s="150"/>
      <c r="D70" s="11">
        <v>2.283</v>
      </c>
      <c r="E70" s="22"/>
      <c r="F70" s="22"/>
      <c r="G70" s="22"/>
    </row>
    <row r="71" spans="1:7" ht="13.5">
      <c r="A71" s="26"/>
      <c r="B71" s="12" t="s">
        <v>174</v>
      </c>
      <c r="C71" s="22"/>
      <c r="D71" s="13">
        <f>SUM(D65:D70)</f>
        <v>16.252000000000002</v>
      </c>
      <c r="E71" s="22"/>
      <c r="F71" s="22"/>
      <c r="G71" s="22"/>
    </row>
    <row r="72" spans="1:7" ht="13.5">
      <c r="A72" s="158" t="s">
        <v>158</v>
      </c>
      <c r="B72" s="158"/>
      <c r="C72" s="158"/>
      <c r="D72" s="158"/>
      <c r="E72" s="158"/>
      <c r="F72" s="158"/>
      <c r="G72" s="22"/>
    </row>
    <row r="73" spans="1:7" ht="18" customHeight="1">
      <c r="A73" s="25">
        <f>A70+1</f>
        <v>57</v>
      </c>
      <c r="B73" s="22" t="s">
        <v>227</v>
      </c>
      <c r="C73" s="148" t="s">
        <v>177</v>
      </c>
      <c r="D73" s="11">
        <v>5.072</v>
      </c>
      <c r="E73" s="22"/>
      <c r="F73" s="22"/>
      <c r="G73" s="22"/>
    </row>
    <row r="74" spans="1:7" ht="18" customHeight="1">
      <c r="A74" s="25">
        <f>+A73+1</f>
        <v>58</v>
      </c>
      <c r="B74" s="22" t="s">
        <v>33</v>
      </c>
      <c r="C74" s="149"/>
      <c r="D74" s="11">
        <v>2.964</v>
      </c>
      <c r="E74" s="22"/>
      <c r="F74" s="22"/>
      <c r="G74" s="22"/>
    </row>
    <row r="75" spans="1:7" ht="18" customHeight="1">
      <c r="A75" s="25">
        <f aca="true" t="shared" si="5" ref="A75:A88">+A74+1</f>
        <v>59</v>
      </c>
      <c r="B75" s="22" t="s">
        <v>34</v>
      </c>
      <c r="C75" s="149"/>
      <c r="D75" s="11">
        <v>4.023</v>
      </c>
      <c r="E75" s="22"/>
      <c r="F75" s="22"/>
      <c r="G75" s="22"/>
    </row>
    <row r="76" spans="1:7" ht="18" customHeight="1">
      <c r="A76" s="25">
        <f t="shared" si="5"/>
        <v>60</v>
      </c>
      <c r="B76" s="22" t="s">
        <v>35</v>
      </c>
      <c r="C76" s="149"/>
      <c r="D76" s="11">
        <v>1.867</v>
      </c>
      <c r="E76" s="22"/>
      <c r="F76" s="22"/>
      <c r="G76" s="22"/>
    </row>
    <row r="77" spans="1:7" ht="18" customHeight="1">
      <c r="A77" s="25">
        <f t="shared" si="5"/>
        <v>61</v>
      </c>
      <c r="B77" s="22" t="s">
        <v>37</v>
      </c>
      <c r="C77" s="149"/>
      <c r="D77" s="11">
        <v>2.312</v>
      </c>
      <c r="E77" s="22"/>
      <c r="F77" s="22"/>
      <c r="G77" s="22"/>
    </row>
    <row r="78" spans="1:7" ht="18" customHeight="1">
      <c r="A78" s="25">
        <f t="shared" si="5"/>
        <v>62</v>
      </c>
      <c r="B78" s="22" t="s">
        <v>39</v>
      </c>
      <c r="C78" s="149"/>
      <c r="D78" s="11">
        <v>4.599</v>
      </c>
      <c r="E78" s="22"/>
      <c r="F78" s="22"/>
      <c r="G78" s="22"/>
    </row>
    <row r="79" spans="1:7" ht="18" customHeight="1">
      <c r="A79" s="25">
        <f t="shared" si="5"/>
        <v>63</v>
      </c>
      <c r="B79" s="22" t="s">
        <v>228</v>
      </c>
      <c r="C79" s="149"/>
      <c r="D79" s="11">
        <v>7.472</v>
      </c>
      <c r="E79" s="22"/>
      <c r="F79" s="22"/>
      <c r="G79" s="22"/>
    </row>
    <row r="80" spans="1:7" ht="18" customHeight="1">
      <c r="A80" s="25">
        <f t="shared" si="5"/>
        <v>64</v>
      </c>
      <c r="B80" s="22" t="s">
        <v>40</v>
      </c>
      <c r="C80" s="149"/>
      <c r="D80" s="11">
        <v>1.22</v>
      </c>
      <c r="E80" s="22"/>
      <c r="F80" s="22"/>
      <c r="G80" s="22"/>
    </row>
    <row r="81" spans="1:7" ht="18" customHeight="1">
      <c r="A81" s="25">
        <f t="shared" si="5"/>
        <v>65</v>
      </c>
      <c r="B81" s="22" t="s">
        <v>41</v>
      </c>
      <c r="C81" s="149"/>
      <c r="D81" s="11">
        <v>1.651</v>
      </c>
      <c r="E81" s="22"/>
      <c r="F81" s="22"/>
      <c r="G81" s="22"/>
    </row>
    <row r="82" spans="1:7" ht="18" customHeight="1">
      <c r="A82" s="25">
        <f t="shared" si="5"/>
        <v>66</v>
      </c>
      <c r="B82" s="22" t="s">
        <v>229</v>
      </c>
      <c r="C82" s="149"/>
      <c r="D82" s="11">
        <v>2.817</v>
      </c>
      <c r="E82" s="22"/>
      <c r="F82" s="22"/>
      <c r="G82" s="22"/>
    </row>
    <row r="83" spans="1:7" ht="18" customHeight="1">
      <c r="A83" s="25">
        <f t="shared" si="5"/>
        <v>67</v>
      </c>
      <c r="B83" s="22" t="s">
        <v>43</v>
      </c>
      <c r="C83" s="149"/>
      <c r="D83" s="11">
        <v>2.328</v>
      </c>
      <c r="E83" s="22"/>
      <c r="F83" s="22"/>
      <c r="G83" s="22"/>
    </row>
    <row r="84" spans="1:7" ht="18" customHeight="1">
      <c r="A84" s="25">
        <f t="shared" si="5"/>
        <v>68</v>
      </c>
      <c r="B84" s="22" t="s">
        <v>230</v>
      </c>
      <c r="C84" s="149"/>
      <c r="D84" s="11">
        <v>3.629</v>
      </c>
      <c r="E84" s="22"/>
      <c r="F84" s="22"/>
      <c r="G84" s="22"/>
    </row>
    <row r="85" spans="1:7" ht="18" customHeight="1">
      <c r="A85" s="25">
        <f t="shared" si="5"/>
        <v>69</v>
      </c>
      <c r="B85" s="22" t="s">
        <v>36</v>
      </c>
      <c r="C85" s="149"/>
      <c r="D85" s="11">
        <v>4.063</v>
      </c>
      <c r="E85" s="22"/>
      <c r="F85" s="22"/>
      <c r="G85" s="22"/>
    </row>
    <row r="86" spans="1:7" ht="18" customHeight="1">
      <c r="A86" s="25">
        <f t="shared" si="5"/>
        <v>70</v>
      </c>
      <c r="B86" s="22" t="s">
        <v>38</v>
      </c>
      <c r="C86" s="149"/>
      <c r="D86" s="11">
        <v>1.292</v>
      </c>
      <c r="E86" s="22"/>
      <c r="F86" s="22"/>
      <c r="G86" s="22"/>
    </row>
    <row r="87" spans="1:7" ht="18" customHeight="1">
      <c r="A87" s="25">
        <f t="shared" si="5"/>
        <v>71</v>
      </c>
      <c r="B87" s="22" t="s">
        <v>44</v>
      </c>
      <c r="C87" s="149"/>
      <c r="D87" s="11">
        <v>1.618</v>
      </c>
      <c r="E87" s="22"/>
      <c r="F87" s="22"/>
      <c r="G87" s="22"/>
    </row>
    <row r="88" spans="1:7" ht="18" customHeight="1">
      <c r="A88" s="25">
        <f t="shared" si="5"/>
        <v>72</v>
      </c>
      <c r="B88" s="22" t="s">
        <v>42</v>
      </c>
      <c r="C88" s="150"/>
      <c r="D88" s="11">
        <v>5.002</v>
      </c>
      <c r="E88" s="22"/>
      <c r="F88" s="22"/>
      <c r="G88" s="22"/>
    </row>
    <row r="89" spans="1:7" ht="13.5">
      <c r="A89" s="26"/>
      <c r="B89" s="12" t="s">
        <v>174</v>
      </c>
      <c r="C89" s="22"/>
      <c r="D89" s="13">
        <f>SUM(D73:D88)</f>
        <v>51.92900000000001</v>
      </c>
      <c r="E89" s="22"/>
      <c r="F89" s="22"/>
      <c r="G89" s="22"/>
    </row>
    <row r="90" spans="1:7" ht="13.5">
      <c r="A90" s="158" t="s">
        <v>159</v>
      </c>
      <c r="B90" s="158"/>
      <c r="C90" s="158"/>
      <c r="D90" s="158"/>
      <c r="E90" s="158"/>
      <c r="F90" s="158"/>
      <c r="G90" s="22"/>
    </row>
    <row r="91" spans="1:7" ht="14.25" customHeight="1">
      <c r="A91" s="25">
        <f>A88+1</f>
        <v>73</v>
      </c>
      <c r="B91" s="22" t="s">
        <v>14</v>
      </c>
      <c r="C91" s="148" t="s">
        <v>177</v>
      </c>
      <c r="D91" s="11">
        <v>1.589</v>
      </c>
      <c r="E91" s="22"/>
      <c r="F91" s="22"/>
      <c r="G91" s="22"/>
    </row>
    <row r="92" spans="1:7" ht="13.5">
      <c r="A92" s="25">
        <f>A91+1</f>
        <v>74</v>
      </c>
      <c r="B92" s="22" t="s">
        <v>231</v>
      </c>
      <c r="C92" s="149"/>
      <c r="D92" s="11">
        <v>3.125</v>
      </c>
      <c r="E92" s="22"/>
      <c r="F92" s="22"/>
      <c r="G92" s="22"/>
    </row>
    <row r="93" spans="1:7" ht="13.5">
      <c r="A93" s="25">
        <f>A92+1</f>
        <v>75</v>
      </c>
      <c r="B93" s="22" t="s">
        <v>15</v>
      </c>
      <c r="C93" s="149"/>
      <c r="D93" s="11">
        <v>0.26</v>
      </c>
      <c r="E93" s="22"/>
      <c r="F93" s="22"/>
      <c r="G93" s="22"/>
    </row>
    <row r="94" spans="1:7" ht="13.5">
      <c r="A94" s="25">
        <f>A93+1</f>
        <v>76</v>
      </c>
      <c r="B94" s="22" t="s">
        <v>232</v>
      </c>
      <c r="C94" s="149"/>
      <c r="D94" s="11">
        <v>1.852</v>
      </c>
      <c r="E94" s="22"/>
      <c r="F94" s="22"/>
      <c r="G94" s="22"/>
    </row>
    <row r="95" spans="1:7" ht="13.5">
      <c r="A95" s="25">
        <f>A94+1</f>
        <v>77</v>
      </c>
      <c r="B95" s="22" t="s">
        <v>17</v>
      </c>
      <c r="C95" s="149"/>
      <c r="D95" s="11">
        <v>3.239</v>
      </c>
      <c r="E95" s="22"/>
      <c r="F95" s="22"/>
      <c r="G95" s="22"/>
    </row>
    <row r="96" spans="1:7" ht="13.5">
      <c r="A96" s="25">
        <f>A95+1</f>
        <v>78</v>
      </c>
      <c r="B96" s="22" t="s">
        <v>16</v>
      </c>
      <c r="C96" s="150"/>
      <c r="D96" s="11">
        <v>3.239</v>
      </c>
      <c r="E96" s="22"/>
      <c r="F96" s="22"/>
      <c r="G96" s="22"/>
    </row>
    <row r="97" spans="1:7" ht="13.5">
      <c r="A97" s="26"/>
      <c r="B97" s="12" t="s">
        <v>174</v>
      </c>
      <c r="C97" s="22"/>
      <c r="D97" s="13">
        <f>SUM(D91:D96)</f>
        <v>13.304000000000002</v>
      </c>
      <c r="E97" s="22"/>
      <c r="F97" s="22"/>
      <c r="G97" s="22"/>
    </row>
    <row r="98" spans="1:7" ht="13.5">
      <c r="A98" s="158" t="s">
        <v>160</v>
      </c>
      <c r="B98" s="158"/>
      <c r="C98" s="158"/>
      <c r="D98" s="158"/>
      <c r="E98" s="158"/>
      <c r="F98" s="158"/>
      <c r="G98" s="22"/>
    </row>
    <row r="99" spans="1:7" ht="14.25" customHeight="1">
      <c r="A99" s="25">
        <f>A96+1</f>
        <v>79</v>
      </c>
      <c r="B99" s="22" t="s">
        <v>99</v>
      </c>
      <c r="C99" s="148" t="s">
        <v>177</v>
      </c>
      <c r="D99" s="11">
        <v>3.192</v>
      </c>
      <c r="E99" s="22"/>
      <c r="F99" s="22"/>
      <c r="G99" s="22"/>
    </row>
    <row r="100" spans="1:7" ht="13.5">
      <c r="A100" s="25">
        <f>A99+1</f>
        <v>80</v>
      </c>
      <c r="B100" s="22" t="s">
        <v>233</v>
      </c>
      <c r="C100" s="149"/>
      <c r="D100" s="11">
        <v>5.748</v>
      </c>
      <c r="E100" s="22"/>
      <c r="F100" s="22"/>
      <c r="G100" s="22"/>
    </row>
    <row r="101" spans="1:7" ht="18" customHeight="1">
      <c r="A101" s="25">
        <f aca="true" t="shared" si="6" ref="A101:A107">A100+1</f>
        <v>81</v>
      </c>
      <c r="B101" s="22" t="s">
        <v>128</v>
      </c>
      <c r="C101" s="149"/>
      <c r="D101" s="11">
        <v>5.985</v>
      </c>
      <c r="E101" s="22"/>
      <c r="F101" s="22"/>
      <c r="G101" s="22"/>
    </row>
    <row r="102" spans="1:7" ht="18" customHeight="1">
      <c r="A102" s="25">
        <f t="shared" si="6"/>
        <v>82</v>
      </c>
      <c r="B102" s="22" t="s">
        <v>234</v>
      </c>
      <c r="C102" s="149"/>
      <c r="D102" s="11">
        <v>5.758</v>
      </c>
      <c r="E102" s="22"/>
      <c r="F102" s="22"/>
      <c r="G102" s="22"/>
    </row>
    <row r="103" spans="1:7" ht="18" customHeight="1">
      <c r="A103" s="25">
        <f t="shared" si="6"/>
        <v>83</v>
      </c>
      <c r="B103" s="22" t="s">
        <v>110</v>
      </c>
      <c r="C103" s="149"/>
      <c r="D103" s="11">
        <v>6.208</v>
      </c>
      <c r="E103" s="22"/>
      <c r="F103" s="22"/>
      <c r="G103" s="22"/>
    </row>
    <row r="104" spans="1:7" ht="18" customHeight="1">
      <c r="A104" s="25">
        <f t="shared" si="6"/>
        <v>84</v>
      </c>
      <c r="B104" s="22" t="s">
        <v>111</v>
      </c>
      <c r="C104" s="149"/>
      <c r="D104" s="11">
        <v>6.208</v>
      </c>
      <c r="E104" s="22"/>
      <c r="F104" s="22"/>
      <c r="G104" s="22"/>
    </row>
    <row r="105" spans="1:7" ht="18" customHeight="1">
      <c r="A105" s="25">
        <f t="shared" si="6"/>
        <v>85</v>
      </c>
      <c r="B105" s="22" t="s">
        <v>112</v>
      </c>
      <c r="C105" s="149"/>
      <c r="D105" s="11">
        <v>6.208</v>
      </c>
      <c r="E105" s="22"/>
      <c r="F105" s="22"/>
      <c r="G105" s="22"/>
    </row>
    <row r="106" spans="1:7" ht="18" customHeight="1">
      <c r="A106" s="25">
        <f t="shared" si="6"/>
        <v>86</v>
      </c>
      <c r="B106" s="22" t="s">
        <v>113</v>
      </c>
      <c r="C106" s="149"/>
      <c r="D106" s="11">
        <v>6.208</v>
      </c>
      <c r="E106" s="22"/>
      <c r="F106" s="22"/>
      <c r="G106" s="22"/>
    </row>
    <row r="107" spans="1:7" ht="18" customHeight="1">
      <c r="A107" s="25">
        <f t="shared" si="6"/>
        <v>87</v>
      </c>
      <c r="B107" s="22" t="s">
        <v>114</v>
      </c>
      <c r="C107" s="150"/>
      <c r="D107" s="11">
        <v>6.208</v>
      </c>
      <c r="E107" s="22"/>
      <c r="F107" s="22"/>
      <c r="G107" s="22"/>
    </row>
    <row r="108" spans="1:7" ht="13.5">
      <c r="A108" s="26"/>
      <c r="B108" s="12" t="s">
        <v>174</v>
      </c>
      <c r="C108" s="22"/>
      <c r="D108" s="13">
        <f>SUM(D99:D107)</f>
        <v>51.72299999999999</v>
      </c>
      <c r="E108" s="22"/>
      <c r="F108" s="22"/>
      <c r="G108" s="22"/>
    </row>
    <row r="109" spans="1:7" ht="13.5">
      <c r="A109" s="158" t="s">
        <v>161</v>
      </c>
      <c r="B109" s="158"/>
      <c r="C109" s="158"/>
      <c r="D109" s="158"/>
      <c r="E109" s="158"/>
      <c r="F109" s="158"/>
      <c r="G109" s="22"/>
    </row>
    <row r="110" spans="1:7" ht="20.25" customHeight="1">
      <c r="A110" s="25">
        <f>A107+1</f>
        <v>88</v>
      </c>
      <c r="B110" s="22" t="s">
        <v>46</v>
      </c>
      <c r="C110" s="148" t="s">
        <v>177</v>
      </c>
      <c r="D110" s="11">
        <v>3.157</v>
      </c>
      <c r="E110" s="22"/>
      <c r="F110" s="22"/>
      <c r="G110" s="22"/>
    </row>
    <row r="111" spans="1:7" ht="13.5">
      <c r="A111" s="25">
        <f>A110+1</f>
        <v>89</v>
      </c>
      <c r="B111" s="22" t="s">
        <v>237</v>
      </c>
      <c r="C111" s="149"/>
      <c r="D111" s="11">
        <v>6.46</v>
      </c>
      <c r="E111" s="22"/>
      <c r="F111" s="22"/>
      <c r="G111" s="22"/>
    </row>
    <row r="112" spans="1:7" ht="18" customHeight="1">
      <c r="A112" s="25">
        <f aca="true" t="shared" si="7" ref="A112:A118">A111+1</f>
        <v>90</v>
      </c>
      <c r="B112" s="22" t="s">
        <v>49</v>
      </c>
      <c r="C112" s="149"/>
      <c r="D112" s="11">
        <v>2.958</v>
      </c>
      <c r="E112" s="22"/>
      <c r="F112" s="22"/>
      <c r="G112" s="22"/>
    </row>
    <row r="113" spans="1:7" ht="18" customHeight="1">
      <c r="A113" s="25">
        <f t="shared" si="7"/>
        <v>91</v>
      </c>
      <c r="B113" s="22" t="s">
        <v>238</v>
      </c>
      <c r="C113" s="149"/>
      <c r="D113" s="11">
        <v>6.697</v>
      </c>
      <c r="E113" s="22"/>
      <c r="F113" s="22"/>
      <c r="G113" s="22"/>
    </row>
    <row r="114" spans="1:7" ht="18" customHeight="1">
      <c r="A114" s="25">
        <f t="shared" si="7"/>
        <v>92</v>
      </c>
      <c r="B114" s="22" t="s">
        <v>48</v>
      </c>
      <c r="C114" s="149"/>
      <c r="D114" s="11">
        <v>7.017</v>
      </c>
      <c r="E114" s="22"/>
      <c r="F114" s="22"/>
      <c r="G114" s="22"/>
    </row>
    <row r="115" spans="1:7" ht="18" customHeight="1">
      <c r="A115" s="25">
        <f t="shared" si="7"/>
        <v>93</v>
      </c>
      <c r="B115" s="22" t="s">
        <v>47</v>
      </c>
      <c r="C115" s="149"/>
      <c r="D115" s="11">
        <v>1.066</v>
      </c>
      <c r="E115" s="22"/>
      <c r="F115" s="22"/>
      <c r="G115" s="22"/>
    </row>
    <row r="116" spans="1:7" ht="18" customHeight="1">
      <c r="A116" s="25">
        <f t="shared" si="7"/>
        <v>94</v>
      </c>
      <c r="B116" s="22" t="s">
        <v>235</v>
      </c>
      <c r="C116" s="149"/>
      <c r="D116" s="11">
        <v>8.006</v>
      </c>
      <c r="E116" s="22"/>
      <c r="F116" s="22"/>
      <c r="G116" s="22"/>
    </row>
    <row r="117" spans="1:7" ht="18" customHeight="1">
      <c r="A117" s="25">
        <f t="shared" si="7"/>
        <v>95</v>
      </c>
      <c r="B117" s="22" t="s">
        <v>45</v>
      </c>
      <c r="C117" s="149"/>
      <c r="D117" s="11">
        <v>4.61</v>
      </c>
      <c r="E117" s="22"/>
      <c r="F117" s="22"/>
      <c r="G117" s="22"/>
    </row>
    <row r="118" spans="1:7" ht="18" customHeight="1">
      <c r="A118" s="25">
        <f t="shared" si="7"/>
        <v>96</v>
      </c>
      <c r="B118" s="22" t="s">
        <v>50</v>
      </c>
      <c r="C118" s="150"/>
      <c r="D118" s="11">
        <v>4.909</v>
      </c>
      <c r="E118" s="22"/>
      <c r="F118" s="22"/>
      <c r="G118" s="22"/>
    </row>
    <row r="119" spans="1:7" ht="13.5">
      <c r="A119" s="26"/>
      <c r="B119" s="12" t="s">
        <v>174</v>
      </c>
      <c r="C119" s="22"/>
      <c r="D119" s="13">
        <f>SUM(D110:D118)</f>
        <v>44.88</v>
      </c>
      <c r="E119" s="22"/>
      <c r="F119" s="22"/>
      <c r="G119" s="22"/>
    </row>
    <row r="120" spans="1:7" ht="13.5">
      <c r="A120" s="158" t="s">
        <v>163</v>
      </c>
      <c r="B120" s="158"/>
      <c r="C120" s="158"/>
      <c r="D120" s="158"/>
      <c r="E120" s="158"/>
      <c r="F120" s="158"/>
      <c r="G120" s="22"/>
    </row>
    <row r="121" spans="1:7" ht="14.25" customHeight="1">
      <c r="A121" s="25">
        <f>A118+1</f>
        <v>97</v>
      </c>
      <c r="B121" s="22" t="s">
        <v>239</v>
      </c>
      <c r="C121" s="148" t="s">
        <v>177</v>
      </c>
      <c r="D121" s="11">
        <v>4.142</v>
      </c>
      <c r="E121" s="22"/>
      <c r="F121" s="22"/>
      <c r="G121" s="22"/>
    </row>
    <row r="122" spans="1:7" ht="13.5">
      <c r="A122" s="25">
        <f>A121+1</f>
        <v>98</v>
      </c>
      <c r="B122" s="22" t="s">
        <v>240</v>
      </c>
      <c r="C122" s="149"/>
      <c r="D122" s="11">
        <v>6.03</v>
      </c>
      <c r="E122" s="22"/>
      <c r="F122" s="22"/>
      <c r="G122" s="22"/>
    </row>
    <row r="123" spans="1:7" ht="13.5">
      <c r="A123" s="25">
        <f aca="true" t="shared" si="8" ref="A123:A131">A122+1</f>
        <v>99</v>
      </c>
      <c r="B123" s="22" t="s">
        <v>242</v>
      </c>
      <c r="C123" s="149"/>
      <c r="D123" s="11">
        <v>3.582</v>
      </c>
      <c r="E123" s="22"/>
      <c r="F123" s="22"/>
      <c r="G123" s="22"/>
    </row>
    <row r="124" spans="1:7" ht="13.5">
      <c r="A124" s="25">
        <f t="shared" si="8"/>
        <v>100</v>
      </c>
      <c r="B124" s="22" t="s">
        <v>87</v>
      </c>
      <c r="C124" s="149"/>
      <c r="D124" s="11">
        <v>3.976</v>
      </c>
      <c r="E124" s="22"/>
      <c r="F124" s="22"/>
      <c r="G124" s="22"/>
    </row>
    <row r="125" spans="1:7" ht="13.5">
      <c r="A125" s="25">
        <f t="shared" si="8"/>
        <v>101</v>
      </c>
      <c r="B125" s="22" t="s">
        <v>52</v>
      </c>
      <c r="C125" s="149"/>
      <c r="D125" s="11">
        <v>0.22</v>
      </c>
      <c r="E125" s="22"/>
      <c r="F125" s="22"/>
      <c r="G125" s="22"/>
    </row>
    <row r="126" spans="1:7" ht="13.5">
      <c r="A126" s="25">
        <f t="shared" si="8"/>
        <v>102</v>
      </c>
      <c r="B126" s="22" t="s">
        <v>53</v>
      </c>
      <c r="C126" s="149"/>
      <c r="D126" s="11">
        <v>3.537</v>
      </c>
      <c r="E126" s="22"/>
      <c r="F126" s="22"/>
      <c r="G126" s="22"/>
    </row>
    <row r="127" spans="1:7" ht="13.5">
      <c r="A127" s="25">
        <f t="shared" si="8"/>
        <v>103</v>
      </c>
      <c r="B127" s="22" t="s">
        <v>91</v>
      </c>
      <c r="C127" s="149"/>
      <c r="D127" s="11">
        <v>4.687</v>
      </c>
      <c r="E127" s="22"/>
      <c r="F127" s="22"/>
      <c r="G127" s="22"/>
    </row>
    <row r="128" spans="1:7" ht="21.75" customHeight="1">
      <c r="A128" s="25">
        <f t="shared" si="8"/>
        <v>104</v>
      </c>
      <c r="B128" s="22" t="s">
        <v>51</v>
      </c>
      <c r="C128" s="149"/>
      <c r="D128" s="11">
        <v>3.016</v>
      </c>
      <c r="E128" s="22"/>
      <c r="F128" s="22"/>
      <c r="G128" s="22"/>
    </row>
    <row r="129" spans="1:7" ht="21.75" customHeight="1">
      <c r="A129" s="25">
        <f t="shared" si="8"/>
        <v>105</v>
      </c>
      <c r="B129" s="22" t="s">
        <v>88</v>
      </c>
      <c r="C129" s="149"/>
      <c r="D129" s="11">
        <v>2.41</v>
      </c>
      <c r="E129" s="22"/>
      <c r="F129" s="22"/>
      <c r="G129" s="22"/>
    </row>
    <row r="130" spans="1:7" ht="21.75" customHeight="1">
      <c r="A130" s="25">
        <f t="shared" si="8"/>
        <v>106</v>
      </c>
      <c r="B130" s="22" t="s">
        <v>90</v>
      </c>
      <c r="C130" s="149"/>
      <c r="D130" s="11">
        <v>3.48</v>
      </c>
      <c r="E130" s="22"/>
      <c r="F130" s="22"/>
      <c r="G130" s="22"/>
    </row>
    <row r="131" spans="1:7" ht="21.75" customHeight="1">
      <c r="A131" s="25">
        <f t="shared" si="8"/>
        <v>107</v>
      </c>
      <c r="B131" s="22" t="s">
        <v>89</v>
      </c>
      <c r="C131" s="150"/>
      <c r="D131" s="11">
        <v>0.36</v>
      </c>
      <c r="E131" s="22"/>
      <c r="F131" s="22"/>
      <c r="G131" s="22"/>
    </row>
    <row r="132" spans="1:7" ht="13.5">
      <c r="A132" s="26"/>
      <c r="B132" s="12" t="s">
        <v>174</v>
      </c>
      <c r="C132" s="22"/>
      <c r="D132" s="13">
        <f>SUM(D121:D131)</f>
        <v>35.44</v>
      </c>
      <c r="E132" s="22"/>
      <c r="F132" s="22"/>
      <c r="G132" s="22"/>
    </row>
    <row r="133" spans="1:7" ht="13.5">
      <c r="A133" s="158" t="s">
        <v>162</v>
      </c>
      <c r="B133" s="158"/>
      <c r="C133" s="158"/>
      <c r="D133" s="158"/>
      <c r="E133" s="158"/>
      <c r="F133" s="158"/>
      <c r="G133" s="22"/>
    </row>
    <row r="134" spans="1:7" ht="30.75" customHeight="1">
      <c r="A134" s="25">
        <f>A131+1</f>
        <v>108</v>
      </c>
      <c r="B134" s="22" t="s">
        <v>246</v>
      </c>
      <c r="C134" s="148" t="s">
        <v>177</v>
      </c>
      <c r="D134" s="11">
        <v>155</v>
      </c>
      <c r="E134" s="22"/>
      <c r="F134" s="22"/>
      <c r="G134" s="22"/>
    </row>
    <row r="135" spans="1:7" ht="13.5">
      <c r="A135" s="25">
        <f aca="true" t="shared" si="9" ref="A135:A140">A134+1</f>
        <v>109</v>
      </c>
      <c r="B135" s="22" t="s">
        <v>2</v>
      </c>
      <c r="C135" s="149"/>
      <c r="D135" s="11">
        <v>2.143</v>
      </c>
      <c r="E135" s="22"/>
      <c r="F135" s="22"/>
      <c r="G135" s="22"/>
    </row>
    <row r="136" spans="1:7" ht="28.5" customHeight="1">
      <c r="A136" s="25">
        <f t="shared" si="9"/>
        <v>110</v>
      </c>
      <c r="B136" s="22" t="s">
        <v>247</v>
      </c>
      <c r="C136" s="149"/>
      <c r="D136" s="11">
        <v>5.43</v>
      </c>
      <c r="E136" s="22"/>
      <c r="F136" s="22"/>
      <c r="G136" s="22"/>
    </row>
    <row r="137" spans="1:7" ht="24" customHeight="1">
      <c r="A137" s="25">
        <f t="shared" si="9"/>
        <v>111</v>
      </c>
      <c r="B137" s="22" t="s">
        <v>248</v>
      </c>
      <c r="C137" s="149"/>
      <c r="D137" s="11">
        <v>3.778</v>
      </c>
      <c r="E137" s="22"/>
      <c r="F137" s="22"/>
      <c r="G137" s="22"/>
    </row>
    <row r="138" spans="1:7" ht="26.25" customHeight="1">
      <c r="A138" s="25">
        <f t="shared" si="9"/>
        <v>112</v>
      </c>
      <c r="B138" s="22" t="s">
        <v>92</v>
      </c>
      <c r="C138" s="149"/>
      <c r="D138" s="11">
        <v>4.18</v>
      </c>
      <c r="E138" s="22"/>
      <c r="F138" s="22"/>
      <c r="G138" s="22"/>
    </row>
    <row r="139" spans="1:7" ht="26.25" customHeight="1">
      <c r="A139" s="25">
        <f t="shared" si="9"/>
        <v>113</v>
      </c>
      <c r="B139" s="22" t="s">
        <v>249</v>
      </c>
      <c r="C139" s="149"/>
      <c r="D139" s="11">
        <v>4.856</v>
      </c>
      <c r="E139" s="22"/>
      <c r="F139" s="22"/>
      <c r="G139" s="22"/>
    </row>
    <row r="140" spans="1:7" ht="26.25" customHeight="1">
      <c r="A140" s="25">
        <f t="shared" si="9"/>
        <v>114</v>
      </c>
      <c r="B140" s="22" t="s">
        <v>250</v>
      </c>
      <c r="C140" s="150"/>
      <c r="D140" s="11">
        <v>0.337</v>
      </c>
      <c r="E140" s="22"/>
      <c r="F140" s="22"/>
      <c r="G140" s="22"/>
    </row>
    <row r="141" spans="1:7" ht="13.5">
      <c r="A141" s="25"/>
      <c r="B141" s="12" t="s">
        <v>174</v>
      </c>
      <c r="C141" s="22"/>
      <c r="D141" s="13">
        <f>SUM(D134:D140)</f>
        <v>175.724</v>
      </c>
      <c r="E141" s="22"/>
      <c r="F141" s="22"/>
      <c r="G141" s="22"/>
    </row>
    <row r="142" spans="1:7" ht="13.5">
      <c r="A142" s="158" t="s">
        <v>164</v>
      </c>
      <c r="B142" s="158"/>
      <c r="C142" s="158"/>
      <c r="D142" s="158"/>
      <c r="E142" s="158"/>
      <c r="F142" s="158"/>
      <c r="G142" s="22"/>
    </row>
    <row r="143" spans="1:7" ht="20.25" customHeight="1">
      <c r="A143" s="25">
        <f>A140+1</f>
        <v>115</v>
      </c>
      <c r="B143" s="22" t="s">
        <v>251</v>
      </c>
      <c r="C143" s="148" t="s">
        <v>177</v>
      </c>
      <c r="D143" s="11">
        <v>4.352</v>
      </c>
      <c r="E143" s="22"/>
      <c r="F143" s="22"/>
      <c r="G143" s="22"/>
    </row>
    <row r="144" spans="1:7" ht="20.25" customHeight="1">
      <c r="A144" s="25">
        <f>A143+1</f>
        <v>116</v>
      </c>
      <c r="B144" s="22" t="s">
        <v>75</v>
      </c>
      <c r="C144" s="149"/>
      <c r="D144" s="11">
        <v>4.352</v>
      </c>
      <c r="E144" s="22"/>
      <c r="F144" s="22"/>
      <c r="G144" s="22"/>
    </row>
    <row r="145" spans="1:7" ht="20.25" customHeight="1">
      <c r="A145" s="25">
        <f aca="true" t="shared" si="10" ref="A145:A158">A144+1</f>
        <v>117</v>
      </c>
      <c r="B145" s="22" t="s">
        <v>252</v>
      </c>
      <c r="C145" s="149"/>
      <c r="D145" s="11">
        <v>5.852</v>
      </c>
      <c r="E145" s="22"/>
      <c r="F145" s="22"/>
      <c r="G145" s="22"/>
    </row>
    <row r="146" spans="1:7" ht="20.25" customHeight="1">
      <c r="A146" s="25">
        <f t="shared" si="10"/>
        <v>118</v>
      </c>
      <c r="B146" s="22" t="s">
        <v>253</v>
      </c>
      <c r="C146" s="149"/>
      <c r="D146" s="11">
        <v>5.852</v>
      </c>
      <c r="E146" s="22"/>
      <c r="F146" s="22"/>
      <c r="G146" s="22"/>
    </row>
    <row r="147" spans="1:7" ht="20.25" customHeight="1">
      <c r="A147" s="25">
        <f t="shared" si="10"/>
        <v>119</v>
      </c>
      <c r="B147" s="22" t="s">
        <v>74</v>
      </c>
      <c r="C147" s="149"/>
      <c r="D147" s="11">
        <v>5.852</v>
      </c>
      <c r="E147" s="22"/>
      <c r="F147" s="22"/>
      <c r="G147" s="22"/>
    </row>
    <row r="148" spans="1:7" ht="20.25" customHeight="1">
      <c r="A148" s="25">
        <f t="shared" si="10"/>
        <v>120</v>
      </c>
      <c r="B148" s="22" t="s">
        <v>76</v>
      </c>
      <c r="C148" s="149"/>
      <c r="D148" s="11">
        <v>4.252</v>
      </c>
      <c r="E148" s="22"/>
      <c r="F148" s="22"/>
      <c r="G148" s="22"/>
    </row>
    <row r="149" spans="1:7" ht="20.25" customHeight="1">
      <c r="A149" s="25">
        <f t="shared" si="10"/>
        <v>121</v>
      </c>
      <c r="B149" s="22" t="s">
        <v>79</v>
      </c>
      <c r="C149" s="149"/>
      <c r="D149" s="11">
        <v>4.602</v>
      </c>
      <c r="E149" s="22"/>
      <c r="F149" s="22"/>
      <c r="G149" s="22"/>
    </row>
    <row r="150" spans="1:7" ht="20.25" customHeight="1">
      <c r="A150" s="25">
        <f t="shared" si="10"/>
        <v>122</v>
      </c>
      <c r="B150" s="22" t="s">
        <v>82</v>
      </c>
      <c r="C150" s="150"/>
      <c r="D150" s="11">
        <v>1.887</v>
      </c>
      <c r="E150" s="22"/>
      <c r="F150" s="22"/>
      <c r="G150" s="22"/>
    </row>
    <row r="151" spans="1:7" ht="31.5" customHeight="1">
      <c r="A151" s="25">
        <f t="shared" si="10"/>
        <v>123</v>
      </c>
      <c r="B151" s="22" t="s">
        <v>80</v>
      </c>
      <c r="C151" s="148" t="s">
        <v>177</v>
      </c>
      <c r="D151" s="11">
        <v>5.852</v>
      </c>
      <c r="E151" s="22"/>
      <c r="F151" s="22"/>
      <c r="G151" s="22"/>
    </row>
    <row r="152" spans="1:7" ht="31.5" customHeight="1">
      <c r="A152" s="25">
        <f t="shared" si="10"/>
        <v>124</v>
      </c>
      <c r="B152" s="22" t="s">
        <v>77</v>
      </c>
      <c r="C152" s="149"/>
      <c r="D152" s="11">
        <v>5.852</v>
      </c>
      <c r="E152" s="22"/>
      <c r="F152" s="22"/>
      <c r="G152" s="22"/>
    </row>
    <row r="153" spans="1:7" ht="31.5" customHeight="1">
      <c r="A153" s="25">
        <f t="shared" si="10"/>
        <v>125</v>
      </c>
      <c r="B153" s="22" t="s">
        <v>81</v>
      </c>
      <c r="C153" s="149"/>
      <c r="D153" s="11">
        <v>3.742</v>
      </c>
      <c r="E153" s="22"/>
      <c r="F153" s="22"/>
      <c r="G153" s="22"/>
    </row>
    <row r="154" spans="1:7" ht="31.5" customHeight="1">
      <c r="A154" s="25">
        <f t="shared" si="10"/>
        <v>126</v>
      </c>
      <c r="B154" s="22" t="s">
        <v>78</v>
      </c>
      <c r="C154" s="149"/>
      <c r="D154" s="11">
        <v>2.642</v>
      </c>
      <c r="E154" s="22"/>
      <c r="F154" s="22"/>
      <c r="G154" s="22"/>
    </row>
    <row r="155" spans="1:7" ht="31.5" customHeight="1">
      <c r="A155" s="25">
        <f t="shared" si="10"/>
        <v>127</v>
      </c>
      <c r="B155" s="22" t="s">
        <v>85</v>
      </c>
      <c r="C155" s="149"/>
      <c r="D155" s="11">
        <v>1.707</v>
      </c>
      <c r="E155" s="22"/>
      <c r="F155" s="22"/>
      <c r="G155" s="22"/>
    </row>
    <row r="156" spans="1:7" ht="31.5" customHeight="1">
      <c r="A156" s="25">
        <f t="shared" si="10"/>
        <v>128</v>
      </c>
      <c r="B156" s="22" t="s">
        <v>84</v>
      </c>
      <c r="C156" s="149"/>
      <c r="D156" s="11">
        <v>1.267</v>
      </c>
      <c r="E156" s="22"/>
      <c r="F156" s="22"/>
      <c r="G156" s="22"/>
    </row>
    <row r="157" spans="1:7" ht="28.5" customHeight="1">
      <c r="A157" s="25">
        <f t="shared" si="10"/>
        <v>129</v>
      </c>
      <c r="B157" s="22" t="s">
        <v>256</v>
      </c>
      <c r="C157" s="149"/>
      <c r="D157" s="11">
        <v>4.252</v>
      </c>
      <c r="E157" s="22"/>
      <c r="F157" s="22"/>
      <c r="G157" s="22"/>
    </row>
    <row r="158" spans="1:7" ht="20.25" customHeight="1">
      <c r="A158" s="25">
        <f t="shared" si="10"/>
        <v>130</v>
      </c>
      <c r="B158" s="22" t="s">
        <v>83</v>
      </c>
      <c r="C158" s="150"/>
      <c r="D158" s="11">
        <v>1.527</v>
      </c>
      <c r="E158" s="22"/>
      <c r="F158" s="22"/>
      <c r="G158" s="22"/>
    </row>
    <row r="159" spans="1:7" ht="13.5">
      <c r="A159" s="26"/>
      <c r="B159" s="12" t="s">
        <v>174</v>
      </c>
      <c r="C159" s="22"/>
      <c r="D159" s="13">
        <f>SUM(D143:D158)</f>
        <v>63.84200000000002</v>
      </c>
      <c r="E159" s="22"/>
      <c r="F159" s="22"/>
      <c r="G159" s="22"/>
    </row>
    <row r="160" spans="1:7" ht="13.5">
      <c r="A160" s="158" t="s">
        <v>173</v>
      </c>
      <c r="B160" s="158"/>
      <c r="C160" s="158"/>
      <c r="D160" s="158"/>
      <c r="E160" s="158"/>
      <c r="F160" s="158"/>
      <c r="G160" s="22"/>
    </row>
    <row r="161" spans="1:7" ht="24" customHeight="1">
      <c r="A161" s="25">
        <f>A158+1</f>
        <v>131</v>
      </c>
      <c r="B161" s="22" t="s">
        <v>257</v>
      </c>
      <c r="C161" s="148" t="s">
        <v>177</v>
      </c>
      <c r="D161" s="11">
        <v>5.708</v>
      </c>
      <c r="E161" s="22"/>
      <c r="F161" s="22"/>
      <c r="G161" s="22"/>
    </row>
    <row r="162" spans="1:7" ht="24" customHeight="1">
      <c r="A162" s="25">
        <f>A161+1</f>
        <v>132</v>
      </c>
      <c r="B162" s="22" t="s">
        <v>144</v>
      </c>
      <c r="C162" s="149"/>
      <c r="D162" s="11">
        <v>2.377</v>
      </c>
      <c r="E162" s="22"/>
      <c r="F162" s="22"/>
      <c r="G162" s="22"/>
    </row>
    <row r="163" spans="1:7" ht="24" customHeight="1">
      <c r="A163" s="25">
        <f aca="true" t="shared" si="11" ref="A163:A173">A162+1</f>
        <v>133</v>
      </c>
      <c r="B163" s="22" t="s">
        <v>105</v>
      </c>
      <c r="C163" s="149"/>
      <c r="D163" s="11">
        <v>1.08</v>
      </c>
      <c r="E163" s="22"/>
      <c r="F163" s="22"/>
      <c r="G163" s="22"/>
    </row>
    <row r="164" spans="1:7" ht="24" customHeight="1">
      <c r="A164" s="25">
        <f t="shared" si="11"/>
        <v>134</v>
      </c>
      <c r="B164" s="22" t="s">
        <v>106</v>
      </c>
      <c r="C164" s="149"/>
      <c r="D164" s="11">
        <v>1.952</v>
      </c>
      <c r="E164" s="22"/>
      <c r="F164" s="22"/>
      <c r="G164" s="22"/>
    </row>
    <row r="165" spans="1:7" ht="24" customHeight="1">
      <c r="A165" s="25">
        <f t="shared" si="11"/>
        <v>135</v>
      </c>
      <c r="B165" s="22" t="s">
        <v>258</v>
      </c>
      <c r="C165" s="150"/>
      <c r="D165" s="11">
        <v>2.714</v>
      </c>
      <c r="E165" s="22"/>
      <c r="F165" s="22"/>
      <c r="G165" s="22"/>
    </row>
    <row r="166" spans="1:7" ht="25.5" customHeight="1">
      <c r="A166" s="25">
        <f t="shared" si="11"/>
        <v>136</v>
      </c>
      <c r="B166" s="22" t="s">
        <v>107</v>
      </c>
      <c r="C166" s="148" t="s">
        <v>177</v>
      </c>
      <c r="D166" s="11">
        <v>1.333</v>
      </c>
      <c r="E166" s="22"/>
      <c r="F166" s="22"/>
      <c r="G166" s="22"/>
    </row>
    <row r="167" spans="1:7" ht="25.5" customHeight="1">
      <c r="A167" s="25">
        <f t="shared" si="11"/>
        <v>137</v>
      </c>
      <c r="B167" s="22" t="s">
        <v>108</v>
      </c>
      <c r="C167" s="149"/>
      <c r="D167" s="11">
        <v>0.11</v>
      </c>
      <c r="E167" s="22"/>
      <c r="F167" s="22"/>
      <c r="G167" s="22"/>
    </row>
    <row r="168" spans="1:7" ht="25.5" customHeight="1">
      <c r="A168" s="25">
        <f t="shared" si="11"/>
        <v>138</v>
      </c>
      <c r="B168" s="22" t="s">
        <v>146</v>
      </c>
      <c r="C168" s="149"/>
      <c r="D168" s="11">
        <v>6.278</v>
      </c>
      <c r="E168" s="22"/>
      <c r="F168" s="22"/>
      <c r="G168" s="22"/>
    </row>
    <row r="169" spans="1:7" ht="25.5" customHeight="1">
      <c r="A169" s="25">
        <f t="shared" si="11"/>
        <v>139</v>
      </c>
      <c r="B169" s="22" t="s">
        <v>115</v>
      </c>
      <c r="C169" s="149"/>
      <c r="D169" s="11">
        <v>5.168</v>
      </c>
      <c r="E169" s="22"/>
      <c r="F169" s="22"/>
      <c r="G169" s="22"/>
    </row>
    <row r="170" spans="1:7" ht="25.5" customHeight="1">
      <c r="A170" s="25">
        <f t="shared" si="11"/>
        <v>140</v>
      </c>
      <c r="B170" s="22" t="s">
        <v>147</v>
      </c>
      <c r="C170" s="149"/>
      <c r="D170" s="11">
        <v>4.654</v>
      </c>
      <c r="E170" s="22"/>
      <c r="F170" s="22"/>
      <c r="G170" s="22"/>
    </row>
    <row r="171" spans="1:7" ht="25.5" customHeight="1">
      <c r="A171" s="25">
        <f t="shared" si="11"/>
        <v>141</v>
      </c>
      <c r="B171" s="22" t="s">
        <v>148</v>
      </c>
      <c r="C171" s="149"/>
      <c r="D171" s="11">
        <v>4.609</v>
      </c>
      <c r="E171" s="22"/>
      <c r="F171" s="22"/>
      <c r="G171" s="22"/>
    </row>
    <row r="172" spans="1:7" ht="25.5" customHeight="1">
      <c r="A172" s="25">
        <f t="shared" si="11"/>
        <v>142</v>
      </c>
      <c r="B172" s="22" t="s">
        <v>149</v>
      </c>
      <c r="C172" s="149"/>
      <c r="D172" s="11">
        <v>3.008</v>
      </c>
      <c r="E172" s="22"/>
      <c r="F172" s="22"/>
      <c r="G172" s="22"/>
    </row>
    <row r="173" spans="1:7" ht="25.5" customHeight="1">
      <c r="A173" s="25">
        <f t="shared" si="11"/>
        <v>143</v>
      </c>
      <c r="B173" s="22" t="s">
        <v>150</v>
      </c>
      <c r="C173" s="149"/>
      <c r="D173" s="11">
        <v>5.513</v>
      </c>
      <c r="E173" s="22"/>
      <c r="F173" s="22"/>
      <c r="G173" s="22"/>
    </row>
    <row r="174" spans="1:7" ht="25.5" customHeight="1">
      <c r="A174" s="25">
        <f>A173+1</f>
        <v>144</v>
      </c>
      <c r="B174" s="22" t="s">
        <v>109</v>
      </c>
      <c r="C174" s="150"/>
      <c r="D174" s="11">
        <v>2.839</v>
      </c>
      <c r="E174" s="22"/>
      <c r="F174" s="22"/>
      <c r="G174" s="22"/>
    </row>
    <row r="175" spans="1:7" ht="13.5">
      <c r="A175" s="26"/>
      <c r="B175" s="12" t="s">
        <v>174</v>
      </c>
      <c r="C175" s="22"/>
      <c r="D175" s="13">
        <f>SUM(D161:D174)</f>
        <v>47.342999999999996</v>
      </c>
      <c r="E175" s="22"/>
      <c r="F175" s="22"/>
      <c r="G175" s="22"/>
    </row>
    <row r="176" spans="1:7" ht="13.5">
      <c r="A176" s="158" t="s">
        <v>165</v>
      </c>
      <c r="B176" s="158"/>
      <c r="C176" s="158"/>
      <c r="D176" s="158"/>
      <c r="E176" s="158"/>
      <c r="F176" s="158"/>
      <c r="G176" s="22"/>
    </row>
    <row r="177" spans="1:7" ht="28.5" customHeight="1">
      <c r="A177" s="25">
        <f>A174+1</f>
        <v>145</v>
      </c>
      <c r="B177" s="22" t="s">
        <v>259</v>
      </c>
      <c r="C177" s="148" t="s">
        <v>177</v>
      </c>
      <c r="D177" s="11">
        <v>8.469</v>
      </c>
      <c r="E177" s="22"/>
      <c r="F177" s="22"/>
      <c r="G177" s="22"/>
    </row>
    <row r="178" spans="1:7" ht="28.5" customHeight="1">
      <c r="A178" s="25">
        <f>A177+1</f>
        <v>146</v>
      </c>
      <c r="B178" s="22" t="s">
        <v>11</v>
      </c>
      <c r="C178" s="149"/>
      <c r="D178" s="11">
        <v>5.284</v>
      </c>
      <c r="E178" s="22"/>
      <c r="F178" s="22"/>
      <c r="G178" s="22"/>
    </row>
    <row r="179" spans="1:7" ht="28.5" customHeight="1">
      <c r="A179" s="25">
        <f>A178+1</f>
        <v>147</v>
      </c>
      <c r="B179" s="22" t="s">
        <v>12</v>
      </c>
      <c r="C179" s="149"/>
      <c r="D179" s="11">
        <v>1.944</v>
      </c>
      <c r="E179" s="22"/>
      <c r="F179" s="22"/>
      <c r="G179" s="22"/>
    </row>
    <row r="180" spans="1:7" ht="28.5" customHeight="1">
      <c r="A180" s="25">
        <f>A179+1</f>
        <v>148</v>
      </c>
      <c r="B180" s="22" t="s">
        <v>13</v>
      </c>
      <c r="C180" s="150"/>
      <c r="D180" s="11">
        <v>5.892</v>
      </c>
      <c r="E180" s="22"/>
      <c r="F180" s="22"/>
      <c r="G180" s="22"/>
    </row>
    <row r="181" spans="1:7" ht="13.5">
      <c r="A181" s="26"/>
      <c r="B181" s="12" t="s">
        <v>174</v>
      </c>
      <c r="C181" s="22"/>
      <c r="D181" s="13">
        <f>SUM(D177:D180)</f>
        <v>21.589</v>
      </c>
      <c r="E181" s="22"/>
      <c r="F181" s="22"/>
      <c r="G181" s="22"/>
    </row>
    <row r="182" spans="1:7" ht="13.5">
      <c r="A182" s="158" t="s">
        <v>172</v>
      </c>
      <c r="B182" s="158"/>
      <c r="C182" s="158"/>
      <c r="D182" s="158"/>
      <c r="E182" s="158"/>
      <c r="F182" s="158"/>
      <c r="G182" s="22"/>
    </row>
    <row r="183" spans="1:7" ht="22.5" customHeight="1">
      <c r="A183" s="25">
        <f>A180+1</f>
        <v>149</v>
      </c>
      <c r="B183" s="22" t="s">
        <v>260</v>
      </c>
      <c r="C183" s="148" t="s">
        <v>177</v>
      </c>
      <c r="D183" s="11">
        <v>3.42</v>
      </c>
      <c r="E183" s="22"/>
      <c r="F183" s="22"/>
      <c r="G183" s="22"/>
    </row>
    <row r="184" spans="1:7" ht="22.5" customHeight="1">
      <c r="A184" s="25">
        <f>A183+1</f>
        <v>150</v>
      </c>
      <c r="B184" s="22" t="s">
        <v>261</v>
      </c>
      <c r="C184" s="149"/>
      <c r="D184" s="11">
        <v>1.76</v>
      </c>
      <c r="E184" s="22"/>
      <c r="F184" s="22"/>
      <c r="G184" s="22"/>
    </row>
    <row r="185" spans="1:7" ht="22.5" customHeight="1">
      <c r="A185" s="25">
        <f aca="true" t="shared" si="12" ref="A185:A193">A184+1</f>
        <v>151</v>
      </c>
      <c r="B185" s="22" t="s">
        <v>262</v>
      </c>
      <c r="C185" s="149"/>
      <c r="D185" s="11">
        <v>2.852</v>
      </c>
      <c r="E185" s="22"/>
      <c r="F185" s="22"/>
      <c r="G185" s="22"/>
    </row>
    <row r="186" spans="1:7" ht="22.5" customHeight="1">
      <c r="A186" s="25">
        <f t="shared" si="12"/>
        <v>152</v>
      </c>
      <c r="B186" s="22" t="s">
        <v>0</v>
      </c>
      <c r="C186" s="149"/>
      <c r="D186" s="11">
        <v>1.6</v>
      </c>
      <c r="E186" s="22"/>
      <c r="F186" s="22"/>
      <c r="G186" s="22"/>
    </row>
    <row r="187" spans="1:7" ht="22.5" customHeight="1">
      <c r="A187" s="25">
        <f t="shared" si="12"/>
        <v>153</v>
      </c>
      <c r="B187" s="22" t="s">
        <v>1</v>
      </c>
      <c r="C187" s="149"/>
      <c r="D187" s="11">
        <v>1.46</v>
      </c>
      <c r="E187" s="22"/>
      <c r="F187" s="22"/>
      <c r="G187" s="22"/>
    </row>
    <row r="188" spans="1:7" ht="22.5" customHeight="1">
      <c r="A188" s="25">
        <f t="shared" si="12"/>
        <v>154</v>
      </c>
      <c r="B188" s="22" t="s">
        <v>263</v>
      </c>
      <c r="C188" s="149"/>
      <c r="D188" s="11">
        <v>1.792</v>
      </c>
      <c r="E188" s="22"/>
      <c r="F188" s="22"/>
      <c r="G188" s="22"/>
    </row>
    <row r="189" spans="1:7" ht="22.5" customHeight="1">
      <c r="A189" s="25">
        <f t="shared" si="12"/>
        <v>155</v>
      </c>
      <c r="B189" s="22" t="s">
        <v>138</v>
      </c>
      <c r="C189" s="149"/>
      <c r="D189" s="11">
        <v>3.802</v>
      </c>
      <c r="E189" s="22"/>
      <c r="F189" s="22"/>
      <c r="G189" s="22"/>
    </row>
    <row r="190" spans="1:7" ht="22.5" customHeight="1">
      <c r="A190" s="25">
        <f t="shared" si="12"/>
        <v>156</v>
      </c>
      <c r="B190" s="22" t="s">
        <v>264</v>
      </c>
      <c r="C190" s="149"/>
      <c r="D190" s="11">
        <v>3.142</v>
      </c>
      <c r="E190" s="22"/>
      <c r="F190" s="22"/>
      <c r="G190" s="22"/>
    </row>
    <row r="191" spans="1:7" ht="22.5" customHeight="1">
      <c r="A191" s="25">
        <f t="shared" si="12"/>
        <v>157</v>
      </c>
      <c r="B191" s="22" t="s">
        <v>265</v>
      </c>
      <c r="C191" s="149"/>
      <c r="D191" s="11">
        <v>2.838</v>
      </c>
      <c r="E191" s="22"/>
      <c r="F191" s="22"/>
      <c r="G191" s="22"/>
    </row>
    <row r="192" spans="1:7" ht="22.5" customHeight="1">
      <c r="A192" s="25">
        <f t="shared" si="12"/>
        <v>158</v>
      </c>
      <c r="B192" s="22" t="s">
        <v>266</v>
      </c>
      <c r="C192" s="149"/>
      <c r="D192" s="11">
        <v>3.145</v>
      </c>
      <c r="E192" s="22"/>
      <c r="F192" s="22"/>
      <c r="G192" s="22"/>
    </row>
    <row r="193" spans="1:7" ht="22.5" customHeight="1">
      <c r="A193" s="25">
        <f t="shared" si="12"/>
        <v>159</v>
      </c>
      <c r="B193" s="22" t="s">
        <v>141</v>
      </c>
      <c r="C193" s="150"/>
      <c r="D193" s="11">
        <v>3.834</v>
      </c>
      <c r="E193" s="22"/>
      <c r="F193" s="22"/>
      <c r="G193" s="22"/>
    </row>
    <row r="194" spans="1:7" ht="13.5">
      <c r="A194" s="25"/>
      <c r="B194" s="12" t="s">
        <v>174</v>
      </c>
      <c r="C194" s="22"/>
      <c r="D194" s="13">
        <f>SUM(D183:D193)</f>
        <v>29.645</v>
      </c>
      <c r="E194" s="22"/>
      <c r="F194" s="22"/>
      <c r="G194" s="22"/>
    </row>
    <row r="195" spans="1:7" ht="13.5">
      <c r="A195" s="158" t="s">
        <v>166</v>
      </c>
      <c r="B195" s="158"/>
      <c r="C195" s="158"/>
      <c r="D195" s="158"/>
      <c r="E195" s="158"/>
      <c r="F195" s="158"/>
      <c r="G195" s="22"/>
    </row>
    <row r="196" spans="1:7" ht="34.5" customHeight="1">
      <c r="A196" s="25">
        <f>A193+1</f>
        <v>160</v>
      </c>
      <c r="B196" s="22" t="s">
        <v>129</v>
      </c>
      <c r="C196" s="148" t="s">
        <v>177</v>
      </c>
      <c r="D196" s="11">
        <v>6.156</v>
      </c>
      <c r="E196" s="22"/>
      <c r="F196" s="22"/>
      <c r="G196" s="22"/>
    </row>
    <row r="197" spans="1:7" ht="34.5" customHeight="1">
      <c r="A197" s="25">
        <f>A196+1</f>
        <v>161</v>
      </c>
      <c r="B197" s="22" t="s">
        <v>130</v>
      </c>
      <c r="C197" s="149"/>
      <c r="D197" s="11">
        <v>6.131</v>
      </c>
      <c r="E197" s="22"/>
      <c r="F197" s="22"/>
      <c r="G197" s="22"/>
    </row>
    <row r="198" spans="1:7" ht="34.5" customHeight="1">
      <c r="A198" s="25">
        <f aca="true" t="shared" si="13" ref="A198:A205">A197+1</f>
        <v>162</v>
      </c>
      <c r="B198" s="22" t="s">
        <v>267</v>
      </c>
      <c r="C198" s="149"/>
      <c r="D198" s="11">
        <v>5.64</v>
      </c>
      <c r="E198" s="22"/>
      <c r="F198" s="22"/>
      <c r="G198" s="22"/>
    </row>
    <row r="199" spans="1:7" ht="34.5" customHeight="1">
      <c r="A199" s="25">
        <f t="shared" si="13"/>
        <v>163</v>
      </c>
      <c r="B199" s="22" t="s">
        <v>131</v>
      </c>
      <c r="C199" s="150"/>
      <c r="D199" s="11">
        <v>2.77</v>
      </c>
      <c r="E199" s="22"/>
      <c r="F199" s="22"/>
      <c r="G199" s="22"/>
    </row>
    <row r="200" spans="1:7" ht="34.5" customHeight="1">
      <c r="A200" s="25">
        <f t="shared" si="13"/>
        <v>164</v>
      </c>
      <c r="B200" s="22" t="s">
        <v>132</v>
      </c>
      <c r="C200" s="148" t="s">
        <v>177</v>
      </c>
      <c r="D200" s="11">
        <v>2.23</v>
      </c>
      <c r="E200" s="22"/>
      <c r="F200" s="22"/>
      <c r="G200" s="22"/>
    </row>
    <row r="201" spans="1:7" ht="34.5" customHeight="1">
      <c r="A201" s="25">
        <f t="shared" si="13"/>
        <v>165</v>
      </c>
      <c r="B201" s="22" t="s">
        <v>133</v>
      </c>
      <c r="C201" s="149"/>
      <c r="D201" s="11">
        <v>1.44</v>
      </c>
      <c r="E201" s="22"/>
      <c r="F201" s="22"/>
      <c r="G201" s="22"/>
    </row>
    <row r="202" spans="1:7" ht="34.5" customHeight="1">
      <c r="A202" s="25">
        <f t="shared" si="13"/>
        <v>166</v>
      </c>
      <c r="B202" s="22" t="s">
        <v>134</v>
      </c>
      <c r="C202" s="149"/>
      <c r="D202" s="11">
        <v>5.274</v>
      </c>
      <c r="E202" s="22"/>
      <c r="F202" s="22"/>
      <c r="G202" s="22"/>
    </row>
    <row r="203" spans="1:7" ht="34.5" customHeight="1">
      <c r="A203" s="25">
        <f t="shared" si="13"/>
        <v>167</v>
      </c>
      <c r="B203" s="22" t="s">
        <v>135</v>
      </c>
      <c r="C203" s="149"/>
      <c r="D203" s="11">
        <v>2.382</v>
      </c>
      <c r="E203" s="22"/>
      <c r="F203" s="22"/>
      <c r="G203" s="22"/>
    </row>
    <row r="204" spans="1:7" ht="34.5" customHeight="1">
      <c r="A204" s="25">
        <f t="shared" si="13"/>
        <v>168</v>
      </c>
      <c r="B204" s="22" t="s">
        <v>136</v>
      </c>
      <c r="C204" s="149"/>
      <c r="D204" s="11">
        <v>3.78</v>
      </c>
      <c r="E204" s="22"/>
      <c r="F204" s="22"/>
      <c r="G204" s="22"/>
    </row>
    <row r="205" spans="1:7" ht="34.5" customHeight="1">
      <c r="A205" s="25">
        <f t="shared" si="13"/>
        <v>169</v>
      </c>
      <c r="B205" s="22" t="s">
        <v>137</v>
      </c>
      <c r="C205" s="150"/>
      <c r="D205" s="11">
        <v>0.56</v>
      </c>
      <c r="E205" s="22"/>
      <c r="F205" s="22"/>
      <c r="G205" s="22"/>
    </row>
    <row r="206" spans="1:7" ht="13.5">
      <c r="A206" s="26"/>
      <c r="B206" s="12" t="s">
        <v>174</v>
      </c>
      <c r="C206" s="22"/>
      <c r="D206" s="13">
        <f>SUM(D196:D205)</f>
        <v>36.36300000000001</v>
      </c>
      <c r="E206" s="22"/>
      <c r="F206" s="22"/>
      <c r="G206" s="22"/>
    </row>
    <row r="207" spans="1:7" ht="13.5">
      <c r="A207" s="158" t="s">
        <v>167</v>
      </c>
      <c r="B207" s="158"/>
      <c r="C207" s="158"/>
      <c r="D207" s="158"/>
      <c r="E207" s="158"/>
      <c r="F207" s="158"/>
      <c r="G207" s="22"/>
    </row>
    <row r="208" spans="1:7" ht="28.5" customHeight="1">
      <c r="A208" s="25">
        <f>A205+1</f>
        <v>170</v>
      </c>
      <c r="B208" s="22" t="s">
        <v>86</v>
      </c>
      <c r="C208" s="148" t="s">
        <v>177</v>
      </c>
      <c r="D208" s="11">
        <v>4.22</v>
      </c>
      <c r="E208" s="22"/>
      <c r="F208" s="22"/>
      <c r="G208" s="22"/>
    </row>
    <row r="209" spans="1:7" ht="25.5" customHeight="1">
      <c r="A209" s="25">
        <f>A208+1</f>
        <v>171</v>
      </c>
      <c r="B209" s="22" t="s">
        <v>268</v>
      </c>
      <c r="C209" s="149"/>
      <c r="D209" s="11">
        <v>1.832</v>
      </c>
      <c r="E209" s="22"/>
      <c r="F209" s="22"/>
      <c r="G209" s="22"/>
    </row>
    <row r="210" spans="1:7" ht="25.5" customHeight="1">
      <c r="A210" s="25">
        <f aca="true" t="shared" si="14" ref="A210:A221">A209+1</f>
        <v>172</v>
      </c>
      <c r="B210" s="22" t="s">
        <v>61</v>
      </c>
      <c r="C210" s="149"/>
      <c r="D210" s="11">
        <v>2.439</v>
      </c>
      <c r="E210" s="22"/>
      <c r="F210" s="22"/>
      <c r="G210" s="22"/>
    </row>
    <row r="211" spans="1:7" ht="25.5" customHeight="1">
      <c r="A211" s="25">
        <f t="shared" si="14"/>
        <v>173</v>
      </c>
      <c r="B211" s="22" t="s">
        <v>54</v>
      </c>
      <c r="C211" s="149"/>
      <c r="D211" s="11">
        <v>1.68</v>
      </c>
      <c r="E211" s="22"/>
      <c r="F211" s="22"/>
      <c r="G211" s="22"/>
    </row>
    <row r="212" spans="1:7" ht="28.5" customHeight="1">
      <c r="A212" s="25">
        <f t="shared" si="14"/>
        <v>174</v>
      </c>
      <c r="B212" s="22" t="s">
        <v>56</v>
      </c>
      <c r="C212" s="149"/>
      <c r="D212" s="11">
        <v>0.23</v>
      </c>
      <c r="E212" s="22"/>
      <c r="F212" s="22"/>
      <c r="G212" s="22"/>
    </row>
    <row r="213" spans="1:7" ht="18.75" customHeight="1">
      <c r="A213" s="25">
        <f t="shared" si="14"/>
        <v>175</v>
      </c>
      <c r="B213" s="22" t="s">
        <v>57</v>
      </c>
      <c r="C213" s="149"/>
      <c r="D213" s="11">
        <v>4.402</v>
      </c>
      <c r="E213" s="22"/>
      <c r="F213" s="22"/>
      <c r="G213" s="22"/>
    </row>
    <row r="214" spans="1:7" ht="18.75" customHeight="1">
      <c r="A214" s="25">
        <f t="shared" si="14"/>
        <v>176</v>
      </c>
      <c r="B214" s="22" t="s">
        <v>269</v>
      </c>
      <c r="C214" s="150"/>
      <c r="D214" s="11">
        <v>2.859</v>
      </c>
      <c r="E214" s="22"/>
      <c r="F214" s="22"/>
      <c r="G214" s="22"/>
    </row>
    <row r="215" spans="1:7" ht="18.75" customHeight="1">
      <c r="A215" s="25">
        <f t="shared" si="14"/>
        <v>177</v>
      </c>
      <c r="B215" s="22" t="s">
        <v>270</v>
      </c>
      <c r="C215" s="148" t="s">
        <v>177</v>
      </c>
      <c r="D215" s="11">
        <v>2.949</v>
      </c>
      <c r="E215" s="22"/>
      <c r="F215" s="22"/>
      <c r="G215" s="22"/>
    </row>
    <row r="216" spans="1:7" ht="18.75" customHeight="1">
      <c r="A216" s="25">
        <f t="shared" si="14"/>
        <v>178</v>
      </c>
      <c r="B216" s="22" t="s">
        <v>271</v>
      </c>
      <c r="C216" s="149"/>
      <c r="D216" s="11">
        <v>2.949</v>
      </c>
      <c r="E216" s="22"/>
      <c r="F216" s="22"/>
      <c r="G216" s="22"/>
    </row>
    <row r="217" spans="1:7" ht="28.5" customHeight="1">
      <c r="A217" s="25">
        <f t="shared" si="14"/>
        <v>179</v>
      </c>
      <c r="B217" s="22" t="s">
        <v>62</v>
      </c>
      <c r="C217" s="149"/>
      <c r="D217" s="11">
        <v>5.42</v>
      </c>
      <c r="E217" s="22"/>
      <c r="F217" s="22"/>
      <c r="G217" s="22"/>
    </row>
    <row r="218" spans="1:7" ht="20.25" customHeight="1">
      <c r="A218" s="25">
        <f t="shared" si="14"/>
        <v>180</v>
      </c>
      <c r="B218" s="22" t="s">
        <v>60</v>
      </c>
      <c r="C218" s="149"/>
      <c r="D218" s="11">
        <v>2.859</v>
      </c>
      <c r="E218" s="22"/>
      <c r="F218" s="22"/>
      <c r="G218" s="22"/>
    </row>
    <row r="219" spans="1:7" ht="20.25" customHeight="1">
      <c r="A219" s="25">
        <f t="shared" si="14"/>
        <v>181</v>
      </c>
      <c r="B219" s="22" t="s">
        <v>55</v>
      </c>
      <c r="C219" s="149"/>
      <c r="D219" s="11">
        <v>4.342</v>
      </c>
      <c r="E219" s="22"/>
      <c r="F219" s="22"/>
      <c r="G219" s="22"/>
    </row>
    <row r="220" spans="1:7" ht="20.25" customHeight="1">
      <c r="A220" s="25">
        <f t="shared" si="14"/>
        <v>182</v>
      </c>
      <c r="B220" s="22" t="s">
        <v>58</v>
      </c>
      <c r="C220" s="149"/>
      <c r="D220" s="11">
        <v>4.753</v>
      </c>
      <c r="E220" s="22"/>
      <c r="F220" s="22"/>
      <c r="G220" s="22"/>
    </row>
    <row r="221" spans="1:7" ht="20.25" customHeight="1">
      <c r="A221" s="25">
        <f t="shared" si="14"/>
        <v>183</v>
      </c>
      <c r="B221" s="22" t="s">
        <v>59</v>
      </c>
      <c r="C221" s="150"/>
      <c r="D221" s="11">
        <v>2.799</v>
      </c>
      <c r="E221" s="22"/>
      <c r="F221" s="22"/>
      <c r="G221" s="22"/>
    </row>
    <row r="222" spans="1:7" ht="13.5">
      <c r="A222" s="26"/>
      <c r="B222" s="12" t="s">
        <v>174</v>
      </c>
      <c r="C222" s="22"/>
      <c r="D222" s="13">
        <f>SUM(D208:D221)</f>
        <v>43.733</v>
      </c>
      <c r="E222" s="22"/>
      <c r="F222" s="22"/>
      <c r="G222" s="22"/>
    </row>
    <row r="223" spans="1:7" ht="13.5">
      <c r="A223" s="158" t="s">
        <v>170</v>
      </c>
      <c r="B223" s="158"/>
      <c r="C223" s="158"/>
      <c r="D223" s="158"/>
      <c r="E223" s="158"/>
      <c r="F223" s="158"/>
      <c r="G223" s="22"/>
    </row>
    <row r="224" spans="1:7" ht="28.5" customHeight="1">
      <c r="A224" s="25">
        <f>A221+1</f>
        <v>184</v>
      </c>
      <c r="B224" s="22" t="s">
        <v>272</v>
      </c>
      <c r="C224" s="148" t="s">
        <v>177</v>
      </c>
      <c r="D224" s="11">
        <v>1.091</v>
      </c>
      <c r="E224" s="22"/>
      <c r="F224" s="22"/>
      <c r="G224" s="22"/>
    </row>
    <row r="225" spans="1:7" ht="29.25" customHeight="1">
      <c r="A225" s="25">
        <f>A224+1</f>
        <v>185</v>
      </c>
      <c r="B225" s="22" t="s">
        <v>273</v>
      </c>
      <c r="C225" s="149"/>
      <c r="D225" s="11">
        <v>4.916</v>
      </c>
      <c r="E225" s="22"/>
      <c r="F225" s="22"/>
      <c r="G225" s="22"/>
    </row>
    <row r="226" spans="1:7" ht="29.25" customHeight="1">
      <c r="A226" s="25">
        <f>A225+1</f>
        <v>186</v>
      </c>
      <c r="B226" s="22" t="s">
        <v>274</v>
      </c>
      <c r="C226" s="149"/>
      <c r="D226" s="11">
        <v>3.528</v>
      </c>
      <c r="E226" s="22"/>
      <c r="F226" s="22"/>
      <c r="G226" s="22"/>
    </row>
    <row r="227" spans="1:7" ht="29.25" customHeight="1">
      <c r="A227" s="25">
        <f>A226+1</f>
        <v>187</v>
      </c>
      <c r="B227" s="22" t="s">
        <v>275</v>
      </c>
      <c r="C227" s="149"/>
      <c r="D227" s="11">
        <v>5.269</v>
      </c>
      <c r="E227" s="22"/>
      <c r="F227" s="22"/>
      <c r="G227" s="22"/>
    </row>
    <row r="228" spans="1:7" ht="29.25" customHeight="1">
      <c r="A228" s="25">
        <f>A227+1</f>
        <v>188</v>
      </c>
      <c r="B228" s="22" t="s">
        <v>278</v>
      </c>
      <c r="C228" s="149"/>
      <c r="D228" s="11">
        <v>2.303</v>
      </c>
      <c r="E228" s="22"/>
      <c r="F228" s="22"/>
      <c r="G228" s="22"/>
    </row>
    <row r="229" spans="1:7" ht="29.25" customHeight="1">
      <c r="A229" s="25">
        <f>A228+1</f>
        <v>189</v>
      </c>
      <c r="B229" s="22" t="s">
        <v>66</v>
      </c>
      <c r="C229" s="150"/>
      <c r="D229" s="11">
        <v>1.388</v>
      </c>
      <c r="E229" s="22"/>
      <c r="F229" s="22"/>
      <c r="G229" s="22"/>
    </row>
    <row r="230" spans="1:7" ht="13.5">
      <c r="A230" s="26"/>
      <c r="B230" s="12" t="s">
        <v>174</v>
      </c>
      <c r="C230" s="22"/>
      <c r="D230" s="13">
        <f>SUM(D224:D229)</f>
        <v>18.494999999999997</v>
      </c>
      <c r="E230" s="22"/>
      <c r="F230" s="22"/>
      <c r="G230" s="22"/>
    </row>
    <row r="231" spans="1:7" ht="13.5">
      <c r="A231" s="158" t="s">
        <v>171</v>
      </c>
      <c r="B231" s="158"/>
      <c r="C231" s="158"/>
      <c r="D231" s="158"/>
      <c r="E231" s="158"/>
      <c r="F231" s="158"/>
      <c r="G231" s="22"/>
    </row>
    <row r="232" spans="1:7" ht="25.5" customHeight="1">
      <c r="A232" s="25">
        <f>A229+1</f>
        <v>190</v>
      </c>
      <c r="B232" s="22" t="s">
        <v>67</v>
      </c>
      <c r="C232" s="148" t="s">
        <v>177</v>
      </c>
      <c r="D232" s="11">
        <v>4.56</v>
      </c>
      <c r="E232" s="22"/>
      <c r="F232" s="22"/>
      <c r="G232" s="22"/>
    </row>
    <row r="233" spans="1:7" ht="25.5" customHeight="1">
      <c r="A233" s="25">
        <f>A232+1</f>
        <v>191</v>
      </c>
      <c r="B233" s="22" t="s">
        <v>279</v>
      </c>
      <c r="C233" s="149"/>
      <c r="D233" s="11">
        <v>8.691</v>
      </c>
      <c r="E233" s="22"/>
      <c r="F233" s="22"/>
      <c r="G233" s="22"/>
    </row>
    <row r="234" spans="1:7" ht="25.5" customHeight="1">
      <c r="A234" s="25">
        <f aca="true" t="shared" si="15" ref="A234:A239">A233+1</f>
        <v>192</v>
      </c>
      <c r="B234" s="22" t="s">
        <v>280</v>
      </c>
      <c r="C234" s="149"/>
      <c r="D234" s="11">
        <v>9.038</v>
      </c>
      <c r="E234" s="22"/>
      <c r="F234" s="22"/>
      <c r="G234" s="22"/>
    </row>
    <row r="235" spans="1:7" ht="25.5" customHeight="1">
      <c r="A235" s="25">
        <f t="shared" si="15"/>
        <v>193</v>
      </c>
      <c r="B235" s="22" t="s">
        <v>281</v>
      </c>
      <c r="C235" s="149"/>
      <c r="D235" s="11">
        <v>4.62</v>
      </c>
      <c r="E235" s="22"/>
      <c r="F235" s="22"/>
      <c r="G235" s="22"/>
    </row>
    <row r="236" spans="1:7" ht="25.5" customHeight="1">
      <c r="A236" s="25">
        <f t="shared" si="15"/>
        <v>194</v>
      </c>
      <c r="B236" s="22" t="s">
        <v>282</v>
      </c>
      <c r="C236" s="149"/>
      <c r="D236" s="11">
        <v>7.675</v>
      </c>
      <c r="E236" s="22"/>
      <c r="F236" s="22"/>
      <c r="G236" s="22"/>
    </row>
    <row r="237" spans="1:7" ht="25.5" customHeight="1">
      <c r="A237" s="25">
        <f t="shared" si="15"/>
        <v>195</v>
      </c>
      <c r="B237" s="22" t="s">
        <v>68</v>
      </c>
      <c r="C237" s="149"/>
      <c r="D237" s="11">
        <v>1.066</v>
      </c>
      <c r="E237" s="22"/>
      <c r="F237" s="22"/>
      <c r="G237" s="22"/>
    </row>
    <row r="238" spans="1:7" ht="25.5" customHeight="1">
      <c r="A238" s="25">
        <f t="shared" si="15"/>
        <v>196</v>
      </c>
      <c r="B238" s="22" t="s">
        <v>70</v>
      </c>
      <c r="C238" s="149"/>
      <c r="D238" s="11">
        <v>3.421</v>
      </c>
      <c r="E238" s="22"/>
      <c r="F238" s="22"/>
      <c r="G238" s="22"/>
    </row>
    <row r="239" spans="1:7" ht="25.5" customHeight="1">
      <c r="A239" s="25">
        <f t="shared" si="15"/>
        <v>197</v>
      </c>
      <c r="B239" s="22" t="s">
        <v>71</v>
      </c>
      <c r="C239" s="150"/>
      <c r="D239" s="11">
        <v>4.917</v>
      </c>
      <c r="E239" s="22"/>
      <c r="F239" s="22"/>
      <c r="G239" s="22"/>
    </row>
    <row r="240" spans="1:7" ht="13.5">
      <c r="A240" s="26"/>
      <c r="B240" s="12" t="s">
        <v>174</v>
      </c>
      <c r="C240" s="22"/>
      <c r="D240" s="13">
        <f>SUM(D232:D239)</f>
        <v>43.98800000000001</v>
      </c>
      <c r="E240" s="22"/>
      <c r="F240" s="22"/>
      <c r="G240" s="22"/>
    </row>
    <row r="241" spans="1:7" ht="13.5">
      <c r="A241" s="158" t="s">
        <v>169</v>
      </c>
      <c r="B241" s="158"/>
      <c r="C241" s="158"/>
      <c r="D241" s="158"/>
      <c r="E241" s="158"/>
      <c r="F241" s="158"/>
      <c r="G241" s="22"/>
    </row>
    <row r="242" spans="1:7" ht="28.5" customHeight="1">
      <c r="A242" s="25">
        <f>A239+1</f>
        <v>198</v>
      </c>
      <c r="B242" s="22" t="s">
        <v>283</v>
      </c>
      <c r="C242" s="148" t="s">
        <v>177</v>
      </c>
      <c r="D242" s="11">
        <v>5.79</v>
      </c>
      <c r="E242" s="22"/>
      <c r="F242" s="22"/>
      <c r="G242" s="22"/>
    </row>
    <row r="243" spans="1:7" ht="13.5">
      <c r="A243" s="25">
        <f aca="true" t="shared" si="16" ref="A243:A248">A242+1</f>
        <v>199</v>
      </c>
      <c r="B243" s="22" t="s">
        <v>284</v>
      </c>
      <c r="C243" s="149"/>
      <c r="D243" s="11">
        <v>8.825</v>
      </c>
      <c r="E243" s="22"/>
      <c r="F243" s="22"/>
      <c r="G243" s="22"/>
    </row>
    <row r="244" spans="1:7" ht="13.5">
      <c r="A244" s="25">
        <f t="shared" si="16"/>
        <v>200</v>
      </c>
      <c r="B244" s="22" t="s">
        <v>285</v>
      </c>
      <c r="C244" s="149"/>
      <c r="D244" s="11">
        <v>5.748</v>
      </c>
      <c r="E244" s="22"/>
      <c r="F244" s="22"/>
      <c r="G244" s="22"/>
    </row>
    <row r="245" spans="1:7" ht="13.5">
      <c r="A245" s="25">
        <f t="shared" si="16"/>
        <v>201</v>
      </c>
      <c r="B245" s="22" t="s">
        <v>286</v>
      </c>
      <c r="C245" s="149"/>
      <c r="D245" s="11">
        <v>7.94</v>
      </c>
      <c r="E245" s="22"/>
      <c r="F245" s="22"/>
      <c r="G245" s="22"/>
    </row>
    <row r="246" spans="1:7" ht="32.25" customHeight="1">
      <c r="A246" s="25">
        <f t="shared" si="16"/>
        <v>202</v>
      </c>
      <c r="B246" s="22" t="s">
        <v>288</v>
      </c>
      <c r="C246" s="149"/>
      <c r="D246" s="11">
        <v>1.043</v>
      </c>
      <c r="E246" s="22"/>
      <c r="F246" s="22"/>
      <c r="G246" s="22"/>
    </row>
    <row r="247" spans="1:7" ht="32.25" customHeight="1">
      <c r="A247" s="25">
        <f t="shared" si="16"/>
        <v>203</v>
      </c>
      <c r="B247" s="22" t="s">
        <v>296</v>
      </c>
      <c r="C247" s="149"/>
      <c r="D247" s="11">
        <v>3.712</v>
      </c>
      <c r="E247" s="22"/>
      <c r="F247" s="22"/>
      <c r="G247" s="22"/>
    </row>
    <row r="248" spans="1:7" ht="32.25" customHeight="1">
      <c r="A248" s="25">
        <f t="shared" si="16"/>
        <v>204</v>
      </c>
      <c r="B248" s="22" t="s">
        <v>298</v>
      </c>
      <c r="C248" s="150"/>
      <c r="D248" s="11">
        <v>5.559</v>
      </c>
      <c r="E248" s="22"/>
      <c r="F248" s="22"/>
      <c r="G248" s="22"/>
    </row>
    <row r="249" spans="1:7" ht="13.5">
      <c r="A249" s="26"/>
      <c r="B249" s="12" t="s">
        <v>174</v>
      </c>
      <c r="C249" s="22"/>
      <c r="D249" s="13">
        <f>SUM(D242:D248)</f>
        <v>38.617</v>
      </c>
      <c r="E249" s="22"/>
      <c r="F249" s="22"/>
      <c r="G249" s="22"/>
    </row>
    <row r="250" spans="1:7" ht="13.5">
      <c r="A250" s="158" t="s">
        <v>168</v>
      </c>
      <c r="B250" s="158"/>
      <c r="C250" s="158"/>
      <c r="D250" s="158"/>
      <c r="E250" s="158"/>
      <c r="F250" s="158"/>
      <c r="G250" s="22"/>
    </row>
    <row r="251" spans="1:7" ht="36" customHeight="1">
      <c r="A251" s="25">
        <f>A248+1</f>
        <v>205</v>
      </c>
      <c r="B251" s="22" t="s">
        <v>300</v>
      </c>
      <c r="C251" s="148" t="s">
        <v>177</v>
      </c>
      <c r="D251" s="11">
        <v>7.258</v>
      </c>
      <c r="E251" s="22"/>
      <c r="F251" s="22"/>
      <c r="G251" s="22"/>
    </row>
    <row r="252" spans="1:7" ht="33" customHeight="1">
      <c r="A252" s="25">
        <f>A251+1</f>
        <v>206</v>
      </c>
      <c r="B252" s="22" t="s">
        <v>65</v>
      </c>
      <c r="C252" s="149"/>
      <c r="D252" s="11">
        <v>0.679</v>
      </c>
      <c r="E252" s="22"/>
      <c r="F252" s="22"/>
      <c r="G252" s="22"/>
    </row>
    <row r="253" spans="1:7" ht="23.25" customHeight="1">
      <c r="A253" s="25">
        <f>A252+1</f>
        <v>207</v>
      </c>
      <c r="B253" s="22" t="s">
        <v>63</v>
      </c>
      <c r="C253" s="149"/>
      <c r="D253" s="11">
        <v>2.424</v>
      </c>
      <c r="E253" s="22"/>
      <c r="F253" s="22"/>
      <c r="G253" s="22"/>
    </row>
    <row r="254" spans="1:7" ht="23.25" customHeight="1">
      <c r="A254" s="25">
        <f>A253+1</f>
        <v>208</v>
      </c>
      <c r="B254" s="22" t="s">
        <v>301</v>
      </c>
      <c r="C254" s="149"/>
      <c r="D254" s="11">
        <v>4.997</v>
      </c>
      <c r="E254" s="22"/>
      <c r="F254" s="22"/>
      <c r="G254" s="22"/>
    </row>
    <row r="255" spans="1:7" ht="29.25" customHeight="1">
      <c r="A255" s="25">
        <f>A254+1</f>
        <v>209</v>
      </c>
      <c r="B255" s="22" t="s">
        <v>302</v>
      </c>
      <c r="C255" s="149"/>
      <c r="D255" s="11">
        <v>4.457</v>
      </c>
      <c r="E255" s="22"/>
      <c r="F255" s="22"/>
      <c r="G255" s="22"/>
    </row>
    <row r="256" spans="1:7" ht="23.25" customHeight="1">
      <c r="A256" s="25">
        <f>A255+1</f>
        <v>210</v>
      </c>
      <c r="B256" s="22" t="s">
        <v>303</v>
      </c>
      <c r="C256" s="150"/>
      <c r="D256" s="11">
        <v>3.629</v>
      </c>
      <c r="E256" s="22"/>
      <c r="F256" s="22"/>
      <c r="G256" s="22"/>
    </row>
    <row r="257" spans="1:7" ht="13.5">
      <c r="A257" s="26"/>
      <c r="B257" s="12" t="s">
        <v>174</v>
      </c>
      <c r="C257" s="22"/>
      <c r="D257" s="13">
        <f>SUM(D251:D256)</f>
        <v>23.444000000000003</v>
      </c>
      <c r="E257" s="22"/>
      <c r="F257" s="22"/>
      <c r="G257" s="22"/>
    </row>
    <row r="258" spans="1:7" ht="13.5">
      <c r="A258" s="25"/>
      <c r="B258" s="12" t="s">
        <v>175</v>
      </c>
      <c r="C258" s="22"/>
      <c r="D258" s="13">
        <f>D15+D25+D38+D50+D63+D71+D89+D97+D108+D119+D141+D132+D159+D175+D181+D206+D222+D257+D249+D230+D240+D194</f>
        <v>883.3879999999998</v>
      </c>
      <c r="E258" s="22"/>
      <c r="F258" s="22"/>
      <c r="G258" s="22"/>
    </row>
  </sheetData>
  <sheetProtection/>
  <mergeCells count="58">
    <mergeCell ref="C44:C49"/>
    <mergeCell ref="A51:F51"/>
    <mergeCell ref="A1:G1"/>
    <mergeCell ref="A4:F4"/>
    <mergeCell ref="C5:C14"/>
    <mergeCell ref="A16:F16"/>
    <mergeCell ref="C17:C24"/>
    <mergeCell ref="A26:F26"/>
    <mergeCell ref="G2:G3"/>
    <mergeCell ref="A2:A3"/>
    <mergeCell ref="E2:E3"/>
    <mergeCell ref="F2:F3"/>
    <mergeCell ref="D2:D3"/>
    <mergeCell ref="C27:C37"/>
    <mergeCell ref="A39:F39"/>
    <mergeCell ref="C40:C43"/>
    <mergeCell ref="B2:B3"/>
    <mergeCell ref="C2:C3"/>
    <mergeCell ref="C52:C58"/>
    <mergeCell ref="C59:C62"/>
    <mergeCell ref="A64:F64"/>
    <mergeCell ref="C65:C70"/>
    <mergeCell ref="A90:F90"/>
    <mergeCell ref="C91:C96"/>
    <mergeCell ref="A72:F72"/>
    <mergeCell ref="C73:C88"/>
    <mergeCell ref="A98:F98"/>
    <mergeCell ref="C99:C107"/>
    <mergeCell ref="A120:F120"/>
    <mergeCell ref="C121:C131"/>
    <mergeCell ref="A109:F109"/>
    <mergeCell ref="C110:C118"/>
    <mergeCell ref="A133:F133"/>
    <mergeCell ref="C134:C140"/>
    <mergeCell ref="C151:C158"/>
    <mergeCell ref="A160:F160"/>
    <mergeCell ref="A142:F142"/>
    <mergeCell ref="C143:C150"/>
    <mergeCell ref="C161:C165"/>
    <mergeCell ref="C166:C174"/>
    <mergeCell ref="A182:F182"/>
    <mergeCell ref="C183:C193"/>
    <mergeCell ref="A176:F176"/>
    <mergeCell ref="C177:C180"/>
    <mergeCell ref="A195:F195"/>
    <mergeCell ref="C196:C199"/>
    <mergeCell ref="C208:C214"/>
    <mergeCell ref="C215:C221"/>
    <mergeCell ref="C200:C205"/>
    <mergeCell ref="A207:F207"/>
    <mergeCell ref="A250:F250"/>
    <mergeCell ref="C251:C256"/>
    <mergeCell ref="A223:F223"/>
    <mergeCell ref="C224:C229"/>
    <mergeCell ref="A231:F231"/>
    <mergeCell ref="C232:C239"/>
    <mergeCell ref="A241:F241"/>
    <mergeCell ref="C242:C248"/>
  </mergeCells>
  <printOptions/>
  <pageMargins left="0.7" right="0.7" top="0.75" bottom="0.75" header="0.3" footer="0.3"/>
  <pageSetup horizontalDpi="600" verticalDpi="600" orientation="landscape" paperSize="9" r:id="rId2"/>
  <headerFooter>
    <oddHeader>&amp;R&amp;P</oddHeader>
    <oddFooter>&amp;L&amp;6&amp;Z&amp;F</oddFooter>
  </headerFooter>
  <rowBreaks count="11" manualBreakCount="11">
    <brk id="25" max="255" man="1"/>
    <brk id="50" max="255" man="1"/>
    <brk id="71" max="255" man="1"/>
    <brk id="119" max="255" man="1"/>
    <brk id="132" max="255" man="1"/>
    <brk id="150" max="255" man="1"/>
    <brk id="165" max="255" man="1"/>
    <brk id="181" max="255" man="1"/>
    <brk id="214" max="255" man="1"/>
    <brk id="230" max="255" man="1"/>
    <brk id="24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.8515625" style="19" customWidth="1"/>
    <col min="2" max="2" width="24.140625" style="20" customWidth="1"/>
    <col min="3" max="3" width="17.28125" style="17" customWidth="1"/>
    <col min="4" max="4" width="9.8515625" style="21" customWidth="1"/>
    <col min="5" max="5" width="11.140625" style="21" customWidth="1"/>
    <col min="6" max="6" width="11.28125" style="21" customWidth="1"/>
    <col min="7" max="7" width="13.00390625" style="17" customWidth="1"/>
    <col min="8" max="8" width="25.28125" style="17" customWidth="1"/>
    <col min="9" max="9" width="14.00390625" style="17" customWidth="1"/>
    <col min="10" max="16384" width="9.140625" style="17" customWidth="1"/>
  </cols>
  <sheetData>
    <row r="1" spans="1:9" ht="33" customHeight="1">
      <c r="A1" s="154" t="s">
        <v>183</v>
      </c>
      <c r="B1" s="154"/>
      <c r="C1" s="154"/>
      <c r="D1" s="154"/>
      <c r="E1" s="154"/>
      <c r="F1" s="154"/>
      <c r="G1" s="154"/>
      <c r="H1" s="154"/>
      <c r="I1" s="154"/>
    </row>
    <row r="2" spans="1:9" s="19" customFormat="1" ht="14.25" customHeight="1">
      <c r="A2" s="155" t="s">
        <v>151</v>
      </c>
      <c r="B2" s="155" t="s">
        <v>179</v>
      </c>
      <c r="C2" s="155" t="s">
        <v>199</v>
      </c>
      <c r="D2" s="155" t="s">
        <v>201</v>
      </c>
      <c r="E2" s="155"/>
      <c r="F2" s="155"/>
      <c r="G2" s="155" t="s">
        <v>182</v>
      </c>
      <c r="H2" s="155" t="s">
        <v>180</v>
      </c>
      <c r="I2" s="158" t="s">
        <v>305</v>
      </c>
    </row>
    <row r="3" spans="1:9" s="18" customFormat="1" ht="40.5" customHeight="1">
      <c r="A3" s="155"/>
      <c r="B3" s="155"/>
      <c r="C3" s="155"/>
      <c r="D3" s="14" t="s">
        <v>176</v>
      </c>
      <c r="E3" s="14" t="s">
        <v>181</v>
      </c>
      <c r="F3" s="14" t="s">
        <v>200</v>
      </c>
      <c r="G3" s="155"/>
      <c r="H3" s="155"/>
      <c r="I3" s="158"/>
    </row>
    <row r="4" spans="1:9" ht="13.5">
      <c r="A4" s="151" t="s">
        <v>154</v>
      </c>
      <c r="B4" s="152"/>
      <c r="C4" s="152"/>
      <c r="D4" s="152"/>
      <c r="E4" s="152"/>
      <c r="F4" s="152"/>
      <c r="G4" s="152"/>
      <c r="H4" s="152"/>
      <c r="I4" s="153"/>
    </row>
    <row r="5" spans="1:9" s="31" customFormat="1" ht="17.25" customHeight="1">
      <c r="A5" s="28">
        <v>1</v>
      </c>
      <c r="B5" s="29" t="s">
        <v>215</v>
      </c>
      <c r="C5" s="25"/>
      <c r="D5" s="27">
        <v>0</v>
      </c>
      <c r="E5" s="27">
        <v>0</v>
      </c>
      <c r="F5" s="27">
        <f>D5+E5</f>
        <v>0</v>
      </c>
      <c r="G5" s="29"/>
      <c r="H5" s="30" t="s">
        <v>206</v>
      </c>
      <c r="I5" s="29"/>
    </row>
    <row r="6" spans="1:9" ht="13.5">
      <c r="A6" s="151" t="s">
        <v>157</v>
      </c>
      <c r="B6" s="152"/>
      <c r="C6" s="152"/>
      <c r="D6" s="152"/>
      <c r="E6" s="152"/>
      <c r="F6" s="152"/>
      <c r="G6" s="152"/>
      <c r="H6" s="152"/>
      <c r="I6" s="153"/>
    </row>
    <row r="7" spans="1:9" s="31" customFormat="1" ht="21.75" customHeight="1">
      <c r="A7" s="28">
        <v>2</v>
      </c>
      <c r="B7" s="29" t="s">
        <v>219</v>
      </c>
      <c r="C7" s="162"/>
      <c r="D7" s="27">
        <v>0</v>
      </c>
      <c r="E7" s="27">
        <v>0</v>
      </c>
      <c r="F7" s="27">
        <f aca="true" t="shared" si="0" ref="F7:F12">D7+E7</f>
        <v>0</v>
      </c>
      <c r="G7" s="29"/>
      <c r="H7" s="30" t="s">
        <v>206</v>
      </c>
      <c r="I7" s="29"/>
    </row>
    <row r="8" spans="1:9" s="31" customFormat="1" ht="21.75" customHeight="1">
      <c r="A8" s="28">
        <v>3</v>
      </c>
      <c r="B8" s="29" t="s">
        <v>222</v>
      </c>
      <c r="C8" s="162"/>
      <c r="D8" s="27">
        <v>0</v>
      </c>
      <c r="E8" s="27">
        <v>0</v>
      </c>
      <c r="F8" s="27">
        <f t="shared" si="0"/>
        <v>0</v>
      </c>
      <c r="G8" s="29"/>
      <c r="H8" s="30" t="s">
        <v>206</v>
      </c>
      <c r="I8" s="29"/>
    </row>
    <row r="9" spans="1:9" s="31" customFormat="1" ht="21.75" customHeight="1">
      <c r="A9" s="28">
        <v>4</v>
      </c>
      <c r="B9" s="29" t="s">
        <v>223</v>
      </c>
      <c r="C9" s="162"/>
      <c r="D9" s="27">
        <v>0</v>
      </c>
      <c r="E9" s="27">
        <v>0</v>
      </c>
      <c r="F9" s="27">
        <f t="shared" si="0"/>
        <v>0</v>
      </c>
      <c r="G9" s="29"/>
      <c r="H9" s="30" t="s">
        <v>206</v>
      </c>
      <c r="I9" s="29"/>
    </row>
    <row r="10" spans="1:9" s="31" customFormat="1" ht="21.75" customHeight="1">
      <c r="A10" s="28">
        <v>5</v>
      </c>
      <c r="B10" s="29" t="s">
        <v>224</v>
      </c>
      <c r="C10" s="162"/>
      <c r="D10" s="27">
        <v>0</v>
      </c>
      <c r="E10" s="27">
        <v>0</v>
      </c>
      <c r="F10" s="27">
        <f t="shared" si="0"/>
        <v>0</v>
      </c>
      <c r="G10" s="29"/>
      <c r="H10" s="30" t="s">
        <v>206</v>
      </c>
      <c r="I10" s="29"/>
    </row>
    <row r="11" spans="1:9" s="31" customFormat="1" ht="21.75" customHeight="1">
      <c r="A11" s="28">
        <v>6</v>
      </c>
      <c r="B11" s="29" t="s">
        <v>225</v>
      </c>
      <c r="C11" s="162"/>
      <c r="D11" s="27">
        <v>0</v>
      </c>
      <c r="E11" s="27">
        <v>0</v>
      </c>
      <c r="F11" s="27">
        <f t="shared" si="0"/>
        <v>0</v>
      </c>
      <c r="G11" s="29"/>
      <c r="H11" s="30" t="s">
        <v>206</v>
      </c>
      <c r="I11" s="29"/>
    </row>
    <row r="12" spans="1:9" s="31" customFormat="1" ht="21.75" customHeight="1">
      <c r="A12" s="28">
        <f>A11+1</f>
        <v>7</v>
      </c>
      <c r="B12" s="29" t="s">
        <v>226</v>
      </c>
      <c r="C12" s="162"/>
      <c r="D12" s="27">
        <v>0</v>
      </c>
      <c r="E12" s="27">
        <v>0</v>
      </c>
      <c r="F12" s="27">
        <f t="shared" si="0"/>
        <v>0</v>
      </c>
      <c r="G12" s="29"/>
      <c r="H12" s="30" t="s">
        <v>206</v>
      </c>
      <c r="I12" s="29"/>
    </row>
    <row r="13" spans="1:9" ht="13.5">
      <c r="A13" s="26"/>
      <c r="B13" s="12" t="s">
        <v>174</v>
      </c>
      <c r="C13" s="22"/>
      <c r="D13" s="13">
        <f>SUM(D7:D12)</f>
        <v>0</v>
      </c>
      <c r="E13" s="13">
        <f>SUM(E7:E12)</f>
        <v>0</v>
      </c>
      <c r="F13" s="13">
        <f>SUM(F7:F12)</f>
        <v>0</v>
      </c>
      <c r="G13" s="22"/>
      <c r="H13" s="22"/>
      <c r="I13" s="22"/>
    </row>
    <row r="14" spans="1:9" ht="13.5">
      <c r="A14" s="151" t="s">
        <v>161</v>
      </c>
      <c r="B14" s="152"/>
      <c r="C14" s="152"/>
      <c r="D14" s="152"/>
      <c r="E14" s="152"/>
      <c r="F14" s="152"/>
      <c r="G14" s="152"/>
      <c r="H14" s="152"/>
      <c r="I14" s="153"/>
    </row>
    <row r="15" spans="1:9" s="31" customFormat="1" ht="18" customHeight="1">
      <c r="A15" s="28">
        <v>8</v>
      </c>
      <c r="B15" s="29" t="s">
        <v>236</v>
      </c>
      <c r="C15" s="25"/>
      <c r="D15" s="27">
        <v>0</v>
      </c>
      <c r="E15" s="27">
        <v>0</v>
      </c>
      <c r="F15" s="27">
        <f>D15+E15</f>
        <v>0</v>
      </c>
      <c r="G15" s="29"/>
      <c r="H15" s="30" t="s">
        <v>206</v>
      </c>
      <c r="I15" s="29"/>
    </row>
    <row r="16" spans="1:9" ht="13.5">
      <c r="A16" s="151" t="s">
        <v>163</v>
      </c>
      <c r="B16" s="152"/>
      <c r="C16" s="152"/>
      <c r="D16" s="152"/>
      <c r="E16" s="152"/>
      <c r="F16" s="152"/>
      <c r="G16" s="152"/>
      <c r="H16" s="152"/>
      <c r="I16" s="153"/>
    </row>
    <row r="17" spans="1:9" s="31" customFormat="1" ht="21.75" customHeight="1">
      <c r="A17" s="28">
        <v>9</v>
      </c>
      <c r="B17" s="29" t="s">
        <v>245</v>
      </c>
      <c r="C17" s="162"/>
      <c r="D17" s="27">
        <v>0</v>
      </c>
      <c r="E17" s="27">
        <v>0</v>
      </c>
      <c r="F17" s="27">
        <f>D17+E17</f>
        <v>0</v>
      </c>
      <c r="G17" s="29"/>
      <c r="H17" s="30" t="s">
        <v>206</v>
      </c>
      <c r="I17" s="29"/>
    </row>
    <row r="18" spans="1:9" s="31" customFormat="1" ht="21.75" customHeight="1">
      <c r="A18" s="28">
        <f>A17+1</f>
        <v>10</v>
      </c>
      <c r="B18" s="29" t="s">
        <v>243</v>
      </c>
      <c r="C18" s="162"/>
      <c r="D18" s="27">
        <v>0</v>
      </c>
      <c r="E18" s="27">
        <v>0</v>
      </c>
      <c r="F18" s="27">
        <f>D18+E18</f>
        <v>0</v>
      </c>
      <c r="G18" s="29"/>
      <c r="H18" s="30" t="s">
        <v>206</v>
      </c>
      <c r="I18" s="29"/>
    </row>
    <row r="19" spans="1:9" s="31" customFormat="1" ht="21.75" customHeight="1">
      <c r="A19" s="28">
        <v>11</v>
      </c>
      <c r="B19" s="29" t="s">
        <v>241</v>
      </c>
      <c r="C19" s="162"/>
      <c r="D19" s="27">
        <v>0</v>
      </c>
      <c r="E19" s="27">
        <v>0</v>
      </c>
      <c r="F19" s="27">
        <f>D19+E19</f>
        <v>0</v>
      </c>
      <c r="G19" s="29"/>
      <c r="H19" s="30" t="s">
        <v>206</v>
      </c>
      <c r="I19" s="29"/>
    </row>
    <row r="20" spans="1:9" ht="13.5">
      <c r="A20" s="26"/>
      <c r="B20" s="12" t="s">
        <v>174</v>
      </c>
      <c r="C20" s="22"/>
      <c r="D20" s="13">
        <f>SUM(D17:D19)</f>
        <v>0</v>
      </c>
      <c r="E20" s="13">
        <f>SUM(E17:E19)</f>
        <v>0</v>
      </c>
      <c r="F20" s="13">
        <f>SUM(F17:F19)</f>
        <v>0</v>
      </c>
      <c r="G20" s="22"/>
      <c r="H20" s="22"/>
      <c r="I20" s="22"/>
    </row>
    <row r="21" spans="1:9" ht="13.5">
      <c r="A21" s="151" t="s">
        <v>164</v>
      </c>
      <c r="B21" s="152"/>
      <c r="C21" s="152"/>
      <c r="D21" s="152"/>
      <c r="E21" s="152"/>
      <c r="F21" s="152"/>
      <c r="G21" s="152"/>
      <c r="H21" s="152"/>
      <c r="I21" s="153"/>
    </row>
    <row r="22" spans="1:9" s="31" customFormat="1" ht="20.25" customHeight="1">
      <c r="A22" s="28">
        <v>12</v>
      </c>
      <c r="B22" s="29" t="s">
        <v>254</v>
      </c>
      <c r="C22" s="25"/>
      <c r="D22" s="27">
        <v>0</v>
      </c>
      <c r="E22" s="27">
        <v>0</v>
      </c>
      <c r="F22" s="27">
        <f>D22+E22</f>
        <v>0</v>
      </c>
      <c r="G22" s="29"/>
      <c r="H22" s="30" t="s">
        <v>206</v>
      </c>
      <c r="I22" s="29"/>
    </row>
    <row r="23" spans="1:9" ht="15">
      <c r="A23" s="151" t="s">
        <v>170</v>
      </c>
      <c r="B23" s="152"/>
      <c r="C23" s="152"/>
      <c r="D23" s="152"/>
      <c r="E23" s="152"/>
      <c r="F23" s="152"/>
      <c r="G23" s="152"/>
      <c r="H23" s="152"/>
      <c r="I23" s="153"/>
    </row>
    <row r="24" spans="1:9" s="31" customFormat="1" ht="38.25" customHeight="1">
      <c r="A24" s="28">
        <v>13</v>
      </c>
      <c r="B24" s="29" t="s">
        <v>276</v>
      </c>
      <c r="C24" s="163" t="s">
        <v>177</v>
      </c>
      <c r="D24" s="27">
        <v>0</v>
      </c>
      <c r="E24" s="27">
        <v>0</v>
      </c>
      <c r="F24" s="27">
        <f>D24+E24</f>
        <v>0</v>
      </c>
      <c r="G24" s="29"/>
      <c r="H24" s="30" t="s">
        <v>206</v>
      </c>
      <c r="I24" s="29"/>
    </row>
    <row r="25" spans="1:9" s="31" customFormat="1" ht="38.25" customHeight="1">
      <c r="A25" s="28">
        <f>A24+1</f>
        <v>14</v>
      </c>
      <c r="B25" s="29" t="s">
        <v>277</v>
      </c>
      <c r="C25" s="163"/>
      <c r="D25" s="27">
        <v>0</v>
      </c>
      <c r="E25" s="27">
        <v>0</v>
      </c>
      <c r="F25" s="27">
        <f>D25+E25</f>
        <v>0</v>
      </c>
      <c r="G25" s="29"/>
      <c r="H25" s="30" t="s">
        <v>206</v>
      </c>
      <c r="I25" s="29"/>
    </row>
    <row r="26" spans="1:9" ht="13.5">
      <c r="A26" s="26"/>
      <c r="B26" s="12" t="s">
        <v>174</v>
      </c>
      <c r="C26" s="22"/>
      <c r="D26" s="13">
        <f>SUM(D24:D25)</f>
        <v>0</v>
      </c>
      <c r="E26" s="13">
        <f>SUM(E24:E25)</f>
        <v>0</v>
      </c>
      <c r="F26" s="13">
        <f>SUM(F24:F25)</f>
        <v>0</v>
      </c>
      <c r="G26" s="22"/>
      <c r="H26" s="22"/>
      <c r="I26" s="22"/>
    </row>
  </sheetData>
  <sheetProtection/>
  <mergeCells count="17">
    <mergeCell ref="A6:I6"/>
    <mergeCell ref="C7:C12"/>
    <mergeCell ref="A23:I23"/>
    <mergeCell ref="C24:C25"/>
    <mergeCell ref="A21:I21"/>
    <mergeCell ref="A14:I14"/>
    <mergeCell ref="A16:I16"/>
    <mergeCell ref="C17:C19"/>
    <mergeCell ref="A4:I4"/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2"/>
  <headerFooter>
    <oddHeader>&amp;R&amp;P</oddHeader>
    <oddFooter>&amp;L&amp;6&amp;Z&amp;F</oddFooter>
  </headerFooter>
  <rowBreaks count="2" manualBreakCount="2">
    <brk id="3" max="255" man="1"/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</dc:creator>
  <cp:keywords/>
  <dc:description/>
  <cp:lastModifiedBy>Srinivas</cp:lastModifiedBy>
  <cp:lastPrinted>2016-01-19T07:49:43Z</cp:lastPrinted>
  <dcterms:created xsi:type="dcterms:W3CDTF">2011-08-16T09:53:18Z</dcterms:created>
  <dcterms:modified xsi:type="dcterms:W3CDTF">2016-01-19T07:49:45Z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